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_FilterDatabase" localSheetId="1" hidden="1">'Раздел 1'!$A$4:$F$108</definedName>
    <definedName name="_xlnm._FilterDatabase" localSheetId="2" hidden="1">'Раздел 2'!$A$4:$F$134</definedName>
    <definedName name="_xlnm.Print_Titles" localSheetId="1">'Раздел 1'!$3:$4</definedName>
    <definedName name="_xlnm.Print_Titles" localSheetId="2">'Раздел 2'!$3:$4</definedName>
    <definedName name="_xlnm.Print_Area" localSheetId="1">'Раздел 1'!$A$1:$F$108</definedName>
    <definedName name="_xlnm.Print_Area" localSheetId="2">'Раздел 2'!$A$1:$F$142</definedName>
  </definedNames>
  <calcPr calcId="145621" fullCalcOnLoad="1"/>
</workbook>
</file>

<file path=xl/calcChain.xml><?xml version="1.0" encoding="utf-8"?>
<calcChain xmlns="http://schemas.openxmlformats.org/spreadsheetml/2006/main">
  <c r="F133" i="3"/>
  <c r="G120"/>
  <c r="G119"/>
  <c r="G112"/>
  <c r="G109"/>
  <c r="G106"/>
  <c r="G105"/>
  <c r="G101"/>
  <c r="G94"/>
  <c r="G91"/>
  <c r="G87"/>
  <c r="G81"/>
  <c r="G75"/>
  <c r="H74"/>
  <c r="G73"/>
  <c r="G67"/>
  <c r="G64"/>
  <c r="G61"/>
  <c r="G60"/>
  <c r="G56"/>
  <c r="G49"/>
  <c r="G46"/>
  <c r="G42"/>
  <c r="G36"/>
  <c r="G30"/>
  <c r="G29"/>
  <c r="G28"/>
  <c r="G24"/>
  <c r="G8"/>
  <c r="G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E134"/>
  <c r="F134"/>
  <c r="F5"/>
  <c r="E5"/>
  <c r="E6" i="2"/>
  <c r="F6"/>
  <c r="E7"/>
  <c r="F7"/>
  <c r="E8"/>
  <c r="F8"/>
  <c r="E9"/>
  <c r="E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E108"/>
  <c r="F108"/>
  <c r="F5"/>
  <c r="E5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<sst xmlns="http://schemas.openxmlformats.org/spreadsheetml/2006/main" count="537" uniqueCount="344">
  <si>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</si>
  <si>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</si>
  <si>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</si>
  <si>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</si>
  <si>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</si>
  <si>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</si>
  <si>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</si>
  <si>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</si>
  <si>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</si>
  <si>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</si>
  <si>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</si>
  <si>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</si>
  <si>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</si>
  <si>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</si>
  <si>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</si>
  <si>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</si>
  <si>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</si>
  <si>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</si>
  <si>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</si>
  <si>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</si>
  <si>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</si>
  <si>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</si>
  <si>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</si>
  <si>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</si>
  <si>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</si>
  <si>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</si>
  <si>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</si>
  <si>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</si>
  <si>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97000000000</t>
  </si>
  <si>
    <t>Чувашская Республика</t>
  </si>
  <si>
    <t xml:space="preserve">Налоговый орган_x000D_
</t>
  </si>
  <si>
    <t>2100</t>
  </si>
  <si>
    <t>УФНС России по Чувашской Республике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</si>
  <si>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</si>
  <si>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</si>
  <si>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</si>
  <si>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</si>
  <si>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</si>
  <si>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</si>
  <si>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</si>
  <si>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</si>
  <si>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</si>
  <si>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</si>
  <si>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</si>
  <si>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</si>
  <si>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</si>
  <si>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</si>
  <si>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</si>
  <si>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</si>
  <si>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</si>
  <si>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</si>
  <si>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</si>
  <si>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</si>
  <si>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</si>
  <si>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</si>
  <si>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</si>
  <si>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</si>
  <si>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</si>
  <si>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</si>
  <si>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</si>
  <si>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</si>
  <si>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</si>
  <si>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</si>
  <si>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</si>
  <si>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</si>
  <si>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</si>
  <si>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</si>
  <si>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</si>
  <si>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</si>
  <si>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</si>
  <si>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</si>
  <si>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</si>
  <si>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</si>
  <si>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</si>
  <si>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</si>
  <si>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</si>
  <si>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</si>
  <si>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</si>
  <si>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</si>
  <si>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</si>
  <si>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</si>
  <si>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</si>
  <si>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</si>
  <si>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</si>
  <si>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</si>
  <si>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</si>
  <si>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</si>
  <si>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</si>
  <si>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</si>
  <si>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</si>
  <si>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</si>
  <si>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</si>
  <si>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</si>
  <si>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</si>
  <si>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</si>
  <si>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</si>
  <si>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</si>
  <si>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</si>
  <si>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</si>
  <si>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</si>
  <si>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</si>
  <si>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</si>
  <si>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</si>
  <si>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</si>
  <si>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</si>
  <si>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</si>
  <si>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</si>
  <si>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</si>
  <si>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</si>
  <si>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</si>
  <si>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</si>
  <si>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</si>
  <si>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</si>
  <si>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</si>
  <si>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</si>
  <si>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</si>
  <si>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</si>
  <si>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</si>
  <si>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</si>
  <si>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</si>
  <si>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</si>
  <si>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</si>
  <si>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</si>
  <si>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</si>
  <si>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</si>
  <si>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</si>
  <si>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</si>
  <si>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</si>
  <si>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</si>
  <si>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</si>
  <si>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</si>
  <si>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</si>
  <si>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</si>
  <si>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</si>
  <si>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</si>
  <si>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</si>
  <si>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</si>
  <si>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</si>
  <si>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</si>
  <si>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</si>
  <si>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</si>
  <si>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</si>
  <si>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</si>
  <si>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</si>
  <si>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</si>
  <si>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</si>
  <si>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</si>
  <si>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</si>
  <si>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</si>
  <si>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</si>
  <si>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</si>
  <si>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</si>
  <si>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</si>
  <si>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</si>
  <si>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</si>
  <si>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</si>
  <si>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</si>
  <si>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</si>
  <si>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</si>
  <si>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</si>
  <si>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</si>
  <si>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</si>
  <si>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</si>
  <si>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</si>
  <si>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</si>
  <si>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</si>
  <si>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</si>
  <si>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</si>
  <si>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</si>
  <si>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</si>
  <si>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</si>
  <si>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</si>
  <si>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</si>
  <si>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</si>
  <si>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</si>
  <si>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</si>
  <si>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</si>
  <si>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</si>
  <si>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</si>
  <si>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</si>
  <si>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</si>
  <si>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</si>
  <si>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</si>
  <si>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</si>
  <si>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</si>
  <si>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</si>
  <si>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</si>
  <si>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</si>
  <si>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</si>
  <si>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</si>
  <si>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</si>
  <si>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</si>
  <si>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</si>
  <si>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</si>
  <si>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</si>
  <si>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</si>
  <si>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</si>
  <si>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</si>
  <si>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</si>
  <si>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</si>
  <si>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</si>
  <si>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</si>
  <si>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</si>
  <si>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</si>
  <si>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</si>
  <si>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</si>
  <si>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</si>
  <si>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</si>
  <si>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</si>
  <si>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</si>
  <si>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</si>
  <si>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</si>
  <si>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</si>
  <si>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</si>
  <si>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</si>
  <si>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</si>
  <si>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</si>
  <si>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</si>
  <si>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</si>
  <si>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</si>
  <si>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</si>
  <si>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</si>
  <si>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</si>
  <si>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</si>
  <si>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</si>
  <si>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</si>
  <si>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</si>
  <si>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</si>
  <si>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</si>
  <si>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</si>
  <si>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</si>
  <si>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</si>
  <si>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</si>
  <si>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</si>
  <si>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</si>
  <si>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</si>
  <si>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</si>
  <si>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</si>
  <si>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</si>
  <si>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</si>
  <si>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</si>
  <si>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</si>
  <si>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</si>
  <si>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</si>
  <si>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</si>
  <si>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</si>
  <si>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</si>
  <si>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</si>
  <si>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</si>
  <si>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</si>
  <si>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</si>
  <si>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</si>
  <si>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</si>
  <si>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</si>
  <si>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</si>
  <si>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</si>
  <si>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</si>
  <si>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</si>
  <si>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</si>
  <si>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</si>
  <si>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</si>
  <si>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</si>
  <si>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</si>
  <si>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</si>
  <si>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</si>
  <si>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</si>
  <si>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</si>
  <si>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</si>
  <si>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</si>
  <si>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</si>
  <si>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</si>
  <si>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</si>
  <si>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</si>
  <si>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</si>
  <si>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</si>
  <si>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</si>
  <si>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</si>
  <si>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</si>
  <si>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</si>
  <si>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</si>
  <si>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</si>
  <si>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</si>
  <si>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</si>
  <si>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</si>
  <si>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</si>
  <si>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</si>
  <si>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</si>
  <si>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</si>
  <si>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</si>
  <si>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</si>
  <si>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</si>
  <si>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</si>
  <si>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</si>
  <si>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</si>
  <si>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</si>
  <si>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</si>
  <si>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</si>
  <si>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</si>
  <si>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</si>
  <si>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</si>
  <si>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</si>
  <si>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</si>
  <si>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</si>
  <si>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</si>
  <si>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</si>
  <si>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</si>
  <si>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</si>
  <si>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</si>
  <si>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</si>
  <si>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</si>
  <si>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</si>
  <si>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</si>
  <si>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</si>
  <si>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</si>
  <si>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</si>
  <si>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</si>
  <si>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</si>
  <si>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</si>
  <si>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</si>
  <si>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</si>
  <si>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</si>
  <si>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</si>
  <si>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</si>
  <si>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</si>
  <si>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</si>
  <si>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</si>
  <si>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</si>
  <si>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</si>
  <si>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</si>
  <si>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</si>
  <si>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</si>
  <si>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</si>
  <si>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</si>
  <si>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</si>
  <si>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</si>
  <si>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</si>
  <si>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</si>
  <si>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</si>
  <si>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</si>
  <si>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</si>
  <si>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</si>
  <si>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отклонение</t>
  </si>
  <si>
    <t>сумма</t>
  </si>
  <si>
    <t>%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</si>
</sst>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sz val="10"/>
      <name val="Arial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3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3"/>
      <protection locked="0"/>
    </xf>
    <xf numFmtId="0" fontId="1" fillId="0" borderId="9" xfId="0" applyFont="1" applyBorder="1" applyAlignment="1" applyProtection="1">
      <alignment horizontal="left" vertical="center" wrapText="1" indent="5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14" fontId="1" fillId="0" borderId="9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Protection="1">
      <protection locked="0"/>
    </xf>
    <xf numFmtId="3" fontId="1" fillId="0" borderId="10" xfId="0" applyNumberFormat="1" applyFont="1" applyBorder="1" applyAlignment="1">
      <alignment horizontal="right" vertical="center"/>
    </xf>
    <xf numFmtId="3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3" fontId="14" fillId="0" borderId="9" xfId="0" applyNumberFormat="1" applyFont="1" applyBorder="1" applyAlignment="1">
      <alignment horizontal="right" vertical="center"/>
    </xf>
    <xf numFmtId="14" fontId="14" fillId="0" borderId="9" xfId="0" applyNumberFormat="1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horizontal="left" vertical="center" wrapText="1" indent="3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3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vertical="center" wrapText="1" indent="1"/>
      <protection locked="0"/>
    </xf>
    <xf numFmtId="0" fontId="1" fillId="2" borderId="9" xfId="0" applyFont="1" applyFill="1" applyBorder="1" applyAlignment="1" applyProtection="1">
      <alignment horizontal="left" vertical="center" wrapText="1" indent="5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 indent="5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3" fontId="1" fillId="3" borderId="9" xfId="0" applyNumberFormat="1" applyFont="1" applyFill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56"/>
      <c r="J1" s="56"/>
      <c r="K1" s="56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56"/>
      <c r="J2" s="56"/>
      <c r="K2" s="56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56"/>
      <c r="J3" s="56"/>
      <c r="K3" s="56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56"/>
      <c r="J4" s="56"/>
      <c r="K4" s="56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56"/>
      <c r="J5" s="56"/>
      <c r="K5" s="56"/>
    </row>
    <row r="6" spans="1:11" ht="23.25" customHeight="1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57" t="s">
        <v>0</v>
      </c>
      <c r="B8" s="58" t="s">
        <v>3</v>
      </c>
      <c r="C8" s="58" t="s">
        <v>3</v>
      </c>
      <c r="D8" s="58" t="s">
        <v>3</v>
      </c>
      <c r="E8" s="58" t="s">
        <v>3</v>
      </c>
      <c r="F8" s="58" t="s">
        <v>3</v>
      </c>
      <c r="G8" s="58" t="s">
        <v>3</v>
      </c>
      <c r="H8" s="58" t="s">
        <v>3</v>
      </c>
      <c r="I8" s="58" t="s">
        <v>3</v>
      </c>
      <c r="J8" s="58" t="s">
        <v>3</v>
      </c>
      <c r="K8" s="58" t="s">
        <v>3</v>
      </c>
    </row>
    <row r="9" spans="1:11" ht="16.5" customHeight="1">
      <c r="A9" s="61" t="s">
        <v>4</v>
      </c>
      <c r="B9" s="61" t="s">
        <v>5</v>
      </c>
      <c r="C9" s="61" t="s">
        <v>5</v>
      </c>
      <c r="D9" s="61" t="s">
        <v>5</v>
      </c>
      <c r="E9" s="61" t="s">
        <v>5</v>
      </c>
      <c r="F9" s="61" t="s">
        <v>5</v>
      </c>
      <c r="G9" s="61" t="s">
        <v>5</v>
      </c>
      <c r="H9" s="61" t="s">
        <v>5</v>
      </c>
      <c r="I9" s="61" t="s">
        <v>5</v>
      </c>
      <c r="J9" s="61" t="s">
        <v>5</v>
      </c>
      <c r="K9" s="61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53" t="s">
        <v>6</v>
      </c>
      <c r="B12" s="53"/>
      <c r="C12" s="53"/>
      <c r="D12" s="53"/>
      <c r="E12" s="60" t="s">
        <v>7</v>
      </c>
      <c r="F12" s="60"/>
      <c r="G12" s="5"/>
      <c r="H12" s="53" t="s">
        <v>8</v>
      </c>
      <c r="I12" s="53"/>
      <c r="J12" s="53" t="s">
        <v>9</v>
      </c>
      <c r="K12" s="53"/>
    </row>
    <row r="13" spans="1:11" ht="30.75" customHeight="1">
      <c r="A13" s="6"/>
      <c r="B13" s="7"/>
      <c r="C13" s="7"/>
      <c r="D13" s="8"/>
      <c r="E13" s="69" t="s">
        <v>10</v>
      </c>
      <c r="F13" s="69"/>
      <c r="G13" s="9"/>
      <c r="H13" s="59" t="s">
        <v>11</v>
      </c>
      <c r="I13" s="59"/>
      <c r="J13" s="59"/>
      <c r="K13" s="59"/>
    </row>
    <row r="14" spans="1:11" ht="19.5" customHeight="1">
      <c r="A14" s="54" t="s">
        <v>12</v>
      </c>
      <c r="B14" s="54"/>
      <c r="C14" s="54"/>
      <c r="D14" s="54"/>
      <c r="E14" s="54" t="s">
        <v>13</v>
      </c>
      <c r="F14" s="54"/>
      <c r="G14" s="9"/>
      <c r="H14" s="55" t="s">
        <v>14</v>
      </c>
      <c r="I14" s="55"/>
      <c r="J14" s="55"/>
      <c r="K14" s="55"/>
    </row>
    <row r="15" spans="1:11" ht="19.5" customHeight="1">
      <c r="A15" s="54"/>
      <c r="B15" s="54"/>
      <c r="C15" s="54"/>
      <c r="D15" s="54"/>
      <c r="E15" s="54"/>
      <c r="F15" s="54"/>
      <c r="G15" s="9"/>
      <c r="H15" s="55" t="s">
        <v>15</v>
      </c>
      <c r="I15" s="55"/>
      <c r="J15" s="55"/>
      <c r="K15" s="55"/>
    </row>
    <row r="16" spans="1:11" ht="18.75" customHeight="1">
      <c r="A16" s="54"/>
      <c r="B16" s="54"/>
      <c r="C16" s="54"/>
      <c r="D16" s="54"/>
      <c r="E16" s="54"/>
      <c r="F16" s="54"/>
      <c r="G16" s="9"/>
      <c r="H16" s="52" t="s">
        <v>16</v>
      </c>
      <c r="I16" s="52"/>
      <c r="J16" s="52"/>
      <c r="K16" s="52"/>
    </row>
    <row r="17" spans="1:11" ht="19.5" customHeight="1">
      <c r="A17" s="54" t="s">
        <v>17</v>
      </c>
      <c r="B17" s="54"/>
      <c r="C17" s="54"/>
      <c r="D17" s="54"/>
      <c r="E17" s="54" t="s">
        <v>18</v>
      </c>
      <c r="F17" s="54"/>
      <c r="G17" s="9"/>
      <c r="H17" s="52" t="s">
        <v>19</v>
      </c>
      <c r="I17" s="52"/>
      <c r="J17" s="52"/>
      <c r="K17" s="52"/>
    </row>
    <row r="18" spans="1:11" ht="19.5" customHeight="1">
      <c r="A18" s="54"/>
      <c r="B18" s="54"/>
      <c r="C18" s="54"/>
      <c r="D18" s="54"/>
      <c r="E18" s="54"/>
      <c r="F18" s="54"/>
      <c r="G18" s="9"/>
      <c r="H18" s="52" t="s">
        <v>20</v>
      </c>
      <c r="I18" s="52"/>
      <c r="J18" s="52"/>
      <c r="K18" s="52"/>
    </row>
    <row r="19" spans="1:11" ht="22.5" customHeight="1">
      <c r="A19" s="54"/>
      <c r="B19" s="54"/>
      <c r="C19" s="54"/>
      <c r="D19" s="54"/>
      <c r="E19" s="54"/>
      <c r="F19" s="54"/>
      <c r="G19" s="9"/>
      <c r="H19" s="52" t="s">
        <v>21</v>
      </c>
      <c r="I19" s="52"/>
      <c r="J19" s="52"/>
      <c r="K19" s="52"/>
    </row>
    <row r="20" spans="1:11" ht="22.5" customHeight="1">
      <c r="A20" s="63" t="s">
        <v>22</v>
      </c>
      <c r="B20" s="63"/>
      <c r="C20" s="63"/>
      <c r="D20" s="63"/>
      <c r="E20" s="63" t="s">
        <v>23</v>
      </c>
      <c r="F20" s="63"/>
      <c r="G20" s="9"/>
      <c r="H20" s="55" t="s">
        <v>1</v>
      </c>
      <c r="I20" s="55" t="s">
        <v>3</v>
      </c>
      <c r="J20" s="55" t="s">
        <v>3</v>
      </c>
      <c r="K20" s="55" t="s">
        <v>3</v>
      </c>
    </row>
    <row r="21" spans="1:11" ht="36" customHeight="1">
      <c r="A21" s="63"/>
      <c r="B21" s="63"/>
      <c r="C21" s="63"/>
      <c r="D21" s="63"/>
      <c r="E21" s="63"/>
      <c r="F21" s="63"/>
      <c r="G21" s="9"/>
      <c r="H21" s="67" t="s">
        <v>24</v>
      </c>
      <c r="I21" s="67"/>
      <c r="J21" s="67"/>
      <c r="K21" s="67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66"/>
      <c r="B23" s="66"/>
      <c r="C23" s="66"/>
      <c r="D23" s="66"/>
      <c r="E23" s="66" t="s">
        <v>25</v>
      </c>
      <c r="F23" s="66"/>
      <c r="G23" s="66" t="s">
        <v>26</v>
      </c>
      <c r="H23" s="66"/>
      <c r="I23" s="66"/>
      <c r="J23" s="66"/>
      <c r="K23" s="66"/>
    </row>
    <row r="24" spans="1:11" ht="86.25" customHeight="1">
      <c r="A24" s="65" t="s">
        <v>27</v>
      </c>
      <c r="B24" s="65"/>
      <c r="C24" s="65"/>
      <c r="D24" s="65" t="s">
        <v>27</v>
      </c>
      <c r="E24" s="64" t="s">
        <v>28</v>
      </c>
      <c r="F24" s="64"/>
      <c r="G24" s="64" t="s">
        <v>29</v>
      </c>
      <c r="H24" s="64"/>
      <c r="I24" s="64"/>
      <c r="J24" s="64"/>
      <c r="K24" s="64"/>
    </row>
    <row r="25" spans="1:11" ht="71.25" customHeight="1">
      <c r="A25" s="62" t="s">
        <v>30</v>
      </c>
      <c r="B25" s="62"/>
      <c r="C25" s="62"/>
      <c r="D25" s="62"/>
      <c r="E25" s="66" t="s">
        <v>31</v>
      </c>
      <c r="F25" s="66"/>
      <c r="G25" s="64" t="s">
        <v>32</v>
      </c>
      <c r="H25" s="64"/>
      <c r="I25" s="64"/>
      <c r="J25" s="64"/>
      <c r="K25" s="64"/>
    </row>
    <row r="26" spans="1:11" ht="71.25" customHeight="1">
      <c r="A26" s="62" t="s">
        <v>33</v>
      </c>
      <c r="B26" s="62"/>
      <c r="C26" s="62"/>
      <c r="D26" s="62"/>
      <c r="E26" s="66"/>
      <c r="F26" s="66"/>
      <c r="G26" s="64"/>
      <c r="H26" s="64"/>
      <c r="I26" s="64"/>
      <c r="J26" s="64"/>
      <c r="K26" s="64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I5:K5"/>
    <mergeCell ref="E23:F23"/>
    <mergeCell ref="A23:D23"/>
    <mergeCell ref="E13:F13"/>
    <mergeCell ref="G26:K26"/>
    <mergeCell ref="E25:F25"/>
    <mergeCell ref="G25:K25"/>
    <mergeCell ref="A24:D24"/>
    <mergeCell ref="G23:K23"/>
    <mergeCell ref="E20:F21"/>
    <mergeCell ref="H21:K21"/>
    <mergeCell ref="E26:F26"/>
    <mergeCell ref="A26:D26"/>
    <mergeCell ref="I1:K1"/>
    <mergeCell ref="J12:K12"/>
    <mergeCell ref="E12:F12"/>
    <mergeCell ref="H12:I12"/>
    <mergeCell ref="A9:K9"/>
    <mergeCell ref="A25:D25"/>
    <mergeCell ref="A20:D21"/>
    <mergeCell ref="H20:K20"/>
    <mergeCell ref="E24:F24"/>
    <mergeCell ref="G24:K24"/>
    <mergeCell ref="I2:K2"/>
    <mergeCell ref="E14:F16"/>
    <mergeCell ref="H17:K17"/>
    <mergeCell ref="E17:F19"/>
    <mergeCell ref="I3:K3"/>
    <mergeCell ref="I4:K4"/>
    <mergeCell ref="A8:K8"/>
    <mergeCell ref="H14:K14"/>
    <mergeCell ref="H13:K13"/>
    <mergeCell ref="A6:K6"/>
    <mergeCell ref="H18:K18"/>
    <mergeCell ref="H16:K16"/>
    <mergeCell ref="A12:D12"/>
    <mergeCell ref="A14:D16"/>
    <mergeCell ref="A17:D19"/>
    <mergeCell ref="H19:K19"/>
    <mergeCell ref="H15:K15"/>
  </mergeCells>
  <phoneticPr fontId="8" type="noConversion"/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showGridLines="0" view="pageBreakPreview" topLeftCell="A97" zoomScaleNormal="100" zoomScaleSheetLayoutView="100" workbookViewId="0">
      <selection activeCell="F10" sqref="F9:F10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0.28515625" customWidth="1"/>
    <col min="4" max="6" width="10.140625" customWidth="1"/>
  </cols>
  <sheetData>
    <row r="1" spans="1:6" ht="35.25" customHeight="1">
      <c r="A1" s="70" t="s">
        <v>34</v>
      </c>
      <c r="B1" s="70"/>
      <c r="C1" s="70"/>
    </row>
    <row r="2" spans="1:6" ht="15" customHeight="1">
      <c r="A2" s="12"/>
      <c r="B2" s="12"/>
      <c r="C2" s="13" t="s">
        <v>35</v>
      </c>
    </row>
    <row r="3" spans="1:6" ht="15" customHeight="1">
      <c r="A3" s="14" t="str">
        <f>"Показатели"</f>
        <v>Показатели</v>
      </c>
      <c r="B3" s="14" t="str">
        <f>"Код строки"</f>
        <v>Код строки</v>
      </c>
      <c r="C3" s="25">
        <v>42705</v>
      </c>
      <c r="D3" s="27">
        <v>42572</v>
      </c>
      <c r="E3" s="71" t="s">
        <v>341</v>
      </c>
      <c r="F3" s="72"/>
    </row>
    <row r="4" spans="1:6" ht="15" customHeight="1">
      <c r="A4" s="14" t="str">
        <f>"А"</f>
        <v>А</v>
      </c>
      <c r="B4" s="14" t="str">
        <f>"Б"</f>
        <v>Б</v>
      </c>
      <c r="C4" s="14" t="s">
        <v>36</v>
      </c>
      <c r="D4" s="28" t="s">
        <v>36</v>
      </c>
      <c r="E4" s="29" t="s">
        <v>342</v>
      </c>
      <c r="F4" s="29" t="s">
        <v>343</v>
      </c>
    </row>
    <row r="5" spans="1:6" ht="15" customHeight="1">
      <c r="A5" s="15" t="s">
        <v>37</v>
      </c>
      <c r="B5" s="14" t="s">
        <v>38</v>
      </c>
      <c r="C5" s="51">
        <v>4388</v>
      </c>
      <c r="D5" s="30">
        <v>4376</v>
      </c>
      <c r="E5" s="31">
        <f>C5-D5</f>
        <v>12</v>
      </c>
      <c r="F5" s="32">
        <f>C5/D5*100</f>
        <v>100.27422303473492</v>
      </c>
    </row>
    <row r="6" spans="1:6" ht="15" customHeight="1">
      <c r="A6" s="17" t="s">
        <v>39</v>
      </c>
      <c r="B6" s="14" t="s">
        <v>40</v>
      </c>
      <c r="C6" s="16">
        <v>4281</v>
      </c>
      <c r="D6" s="16">
        <v>4268</v>
      </c>
      <c r="E6" s="31">
        <f t="shared" ref="E6:E69" si="0">C6-D6</f>
        <v>13</v>
      </c>
      <c r="F6" s="32">
        <f t="shared" ref="F6:F69" si="1">C6/D6*100</f>
        <v>100.30459231490158</v>
      </c>
    </row>
    <row r="7" spans="1:6" ht="15" customHeight="1">
      <c r="A7" s="17" t="s">
        <v>41</v>
      </c>
      <c r="B7" s="14" t="s">
        <v>42</v>
      </c>
      <c r="C7" s="51">
        <v>107</v>
      </c>
      <c r="D7" s="16">
        <v>106</v>
      </c>
      <c r="E7" s="31">
        <f t="shared" si="0"/>
        <v>1</v>
      </c>
      <c r="F7" s="32">
        <f t="shared" si="1"/>
        <v>100.9433962264151</v>
      </c>
    </row>
    <row r="8" spans="1:6" ht="15" customHeight="1">
      <c r="A8" s="18" t="s">
        <v>43</v>
      </c>
      <c r="B8" s="14" t="s">
        <v>44</v>
      </c>
      <c r="C8" s="16">
        <v>107</v>
      </c>
      <c r="D8" s="16">
        <v>106</v>
      </c>
      <c r="E8" s="31">
        <f t="shared" si="0"/>
        <v>1</v>
      </c>
      <c r="F8" s="32">
        <f t="shared" si="1"/>
        <v>100.9433962264151</v>
      </c>
    </row>
    <row r="9" spans="1:6" ht="24.75" customHeight="1">
      <c r="A9" s="18" t="s">
        <v>45</v>
      </c>
      <c r="B9" s="14" t="s">
        <v>46</v>
      </c>
      <c r="C9" s="16">
        <v>0</v>
      </c>
      <c r="D9" s="16">
        <v>0</v>
      </c>
      <c r="E9" s="31">
        <f t="shared" si="0"/>
        <v>0</v>
      </c>
      <c r="F9" s="32"/>
    </row>
    <row r="10" spans="1:6" ht="24.75" customHeight="1">
      <c r="A10" s="17" t="s">
        <v>47</v>
      </c>
      <c r="B10" s="14" t="s">
        <v>48</v>
      </c>
      <c r="C10" s="16">
        <v>0</v>
      </c>
      <c r="D10" s="16">
        <v>0</v>
      </c>
      <c r="E10" s="31">
        <f t="shared" si="0"/>
        <v>0</v>
      </c>
      <c r="F10" s="32"/>
    </row>
    <row r="11" spans="1:6" ht="15" customHeight="1">
      <c r="A11" s="15" t="s">
        <v>49</v>
      </c>
      <c r="B11" s="14" t="s">
        <v>50</v>
      </c>
      <c r="C11" s="51">
        <v>28482</v>
      </c>
      <c r="D11" s="16">
        <v>28423</v>
      </c>
      <c r="E11" s="31">
        <f t="shared" si="0"/>
        <v>59</v>
      </c>
      <c r="F11" s="32">
        <f t="shared" si="1"/>
        <v>100.20757836963024</v>
      </c>
    </row>
    <row r="12" spans="1:6" ht="15" customHeight="1">
      <c r="A12" s="17" t="s">
        <v>51</v>
      </c>
      <c r="B12" s="14" t="s">
        <v>52</v>
      </c>
      <c r="C12" s="16">
        <v>28305</v>
      </c>
      <c r="D12" s="16">
        <v>28247</v>
      </c>
      <c r="E12" s="31">
        <f t="shared" si="0"/>
        <v>58</v>
      </c>
      <c r="F12" s="32">
        <f t="shared" si="1"/>
        <v>100.20533153963254</v>
      </c>
    </row>
    <row r="13" spans="1:6" ht="15" customHeight="1">
      <c r="A13" s="17" t="s">
        <v>53</v>
      </c>
      <c r="B13" s="14" t="s">
        <v>54</v>
      </c>
      <c r="C13" s="16">
        <v>172</v>
      </c>
      <c r="D13" s="16">
        <v>171</v>
      </c>
      <c r="E13" s="31">
        <f t="shared" si="0"/>
        <v>1</v>
      </c>
      <c r="F13" s="32">
        <f t="shared" si="1"/>
        <v>100.58479532163742</v>
      </c>
    </row>
    <row r="14" spans="1:6" ht="15" customHeight="1">
      <c r="A14" s="17" t="s">
        <v>55</v>
      </c>
      <c r="B14" s="14" t="s">
        <v>56</v>
      </c>
      <c r="C14" s="16">
        <v>5</v>
      </c>
      <c r="D14" s="16">
        <v>5</v>
      </c>
      <c r="E14" s="31">
        <f t="shared" si="0"/>
        <v>0</v>
      </c>
      <c r="F14" s="32">
        <f t="shared" si="1"/>
        <v>100</v>
      </c>
    </row>
    <row r="15" spans="1:6" ht="24.75" customHeight="1">
      <c r="A15" s="15" t="s">
        <v>57</v>
      </c>
      <c r="B15" s="14" t="s">
        <v>58</v>
      </c>
      <c r="C15" s="51">
        <v>27490</v>
      </c>
      <c r="D15" s="16">
        <v>27458</v>
      </c>
      <c r="E15" s="31">
        <f t="shared" si="0"/>
        <v>32</v>
      </c>
      <c r="F15" s="32">
        <f t="shared" si="1"/>
        <v>100.11654162721246</v>
      </c>
    </row>
    <row r="16" spans="1:6" ht="15" customHeight="1">
      <c r="A16" s="17" t="s">
        <v>59</v>
      </c>
      <c r="B16" s="14" t="s">
        <v>60</v>
      </c>
      <c r="C16" s="16">
        <v>27314</v>
      </c>
      <c r="D16" s="16">
        <v>27283</v>
      </c>
      <c r="E16" s="31">
        <f t="shared" si="0"/>
        <v>31</v>
      </c>
      <c r="F16" s="32">
        <f t="shared" si="1"/>
        <v>100.11362386834293</v>
      </c>
    </row>
    <row r="17" spans="1:6" ht="15" customHeight="1">
      <c r="A17" s="18" t="s">
        <v>61</v>
      </c>
      <c r="B17" s="14" t="s">
        <v>62</v>
      </c>
      <c r="C17" s="16">
        <v>8273</v>
      </c>
      <c r="D17" s="16">
        <v>8295</v>
      </c>
      <c r="E17" s="31">
        <f t="shared" si="0"/>
        <v>-22</v>
      </c>
      <c r="F17" s="32">
        <f t="shared" si="1"/>
        <v>99.734779987944549</v>
      </c>
    </row>
    <row r="18" spans="1:6" ht="15" customHeight="1">
      <c r="A18" s="19" t="s">
        <v>63</v>
      </c>
      <c r="B18" s="14" t="s">
        <v>64</v>
      </c>
      <c r="C18" s="16">
        <v>3241</v>
      </c>
      <c r="D18" s="16">
        <v>3260</v>
      </c>
      <c r="E18" s="31">
        <f t="shared" si="0"/>
        <v>-19</v>
      </c>
      <c r="F18" s="32">
        <f t="shared" si="1"/>
        <v>99.417177914110439</v>
      </c>
    </row>
    <row r="19" spans="1:6" ht="15" customHeight="1">
      <c r="A19" s="19" t="s">
        <v>65</v>
      </c>
      <c r="B19" s="14" t="s">
        <v>66</v>
      </c>
      <c r="C19" s="16">
        <v>3194</v>
      </c>
      <c r="D19" s="16">
        <v>3198</v>
      </c>
      <c r="E19" s="31">
        <f t="shared" si="0"/>
        <v>-4</v>
      </c>
      <c r="F19" s="32">
        <f t="shared" si="1"/>
        <v>99.874921826141332</v>
      </c>
    </row>
    <row r="20" spans="1:6" ht="15" customHeight="1">
      <c r="A20" s="19" t="s">
        <v>67</v>
      </c>
      <c r="B20" s="14" t="s">
        <v>68</v>
      </c>
      <c r="C20" s="16">
        <v>954</v>
      </c>
      <c r="D20" s="16">
        <v>950</v>
      </c>
      <c r="E20" s="31">
        <f t="shared" si="0"/>
        <v>4</v>
      </c>
      <c r="F20" s="32">
        <f t="shared" si="1"/>
        <v>100.42105263157895</v>
      </c>
    </row>
    <row r="21" spans="1:6" ht="15" customHeight="1">
      <c r="A21" s="19" t="s">
        <v>69</v>
      </c>
      <c r="B21" s="14" t="s">
        <v>70</v>
      </c>
      <c r="C21" s="16">
        <v>457</v>
      </c>
      <c r="D21" s="16">
        <v>461</v>
      </c>
      <c r="E21" s="31">
        <f t="shared" si="0"/>
        <v>-4</v>
      </c>
      <c r="F21" s="32">
        <f t="shared" si="1"/>
        <v>99.132321041214752</v>
      </c>
    </row>
    <row r="22" spans="1:6" ht="15" customHeight="1">
      <c r="A22" s="19" t="s">
        <v>71</v>
      </c>
      <c r="B22" s="14" t="s">
        <v>72</v>
      </c>
      <c r="C22" s="16">
        <v>427</v>
      </c>
      <c r="D22" s="16">
        <v>426</v>
      </c>
      <c r="E22" s="31">
        <f t="shared" si="0"/>
        <v>1</v>
      </c>
      <c r="F22" s="32">
        <f t="shared" si="1"/>
        <v>100.23474178403755</v>
      </c>
    </row>
    <row r="23" spans="1:6" ht="24.75" customHeight="1">
      <c r="A23" s="18" t="s">
        <v>73</v>
      </c>
      <c r="B23" s="14" t="s">
        <v>74</v>
      </c>
      <c r="C23" s="16">
        <v>172</v>
      </c>
      <c r="D23" s="16">
        <v>170</v>
      </c>
      <c r="E23" s="31">
        <f t="shared" si="0"/>
        <v>2</v>
      </c>
      <c r="F23" s="32">
        <f t="shared" si="1"/>
        <v>101.17647058823529</v>
      </c>
    </row>
    <row r="24" spans="1:6" ht="15" customHeight="1">
      <c r="A24" s="19" t="s">
        <v>75</v>
      </c>
      <c r="B24" s="14" t="s">
        <v>76</v>
      </c>
      <c r="C24" s="16">
        <v>64</v>
      </c>
      <c r="D24" s="16">
        <v>62</v>
      </c>
      <c r="E24" s="31">
        <f t="shared" si="0"/>
        <v>2</v>
      </c>
      <c r="F24" s="32">
        <f t="shared" si="1"/>
        <v>103.2258064516129</v>
      </c>
    </row>
    <row r="25" spans="1:6" ht="15" customHeight="1">
      <c r="A25" s="19" t="s">
        <v>77</v>
      </c>
      <c r="B25" s="14" t="s">
        <v>78</v>
      </c>
      <c r="C25" s="16">
        <v>49</v>
      </c>
      <c r="D25" s="16">
        <v>46</v>
      </c>
      <c r="E25" s="31">
        <f t="shared" si="0"/>
        <v>3</v>
      </c>
      <c r="F25" s="32">
        <f t="shared" si="1"/>
        <v>106.5217391304348</v>
      </c>
    </row>
    <row r="26" spans="1:6" ht="15" customHeight="1">
      <c r="A26" s="19" t="s">
        <v>79</v>
      </c>
      <c r="B26" s="14" t="s">
        <v>80</v>
      </c>
      <c r="C26" s="16">
        <v>40</v>
      </c>
      <c r="D26" s="16">
        <v>41</v>
      </c>
      <c r="E26" s="31">
        <f t="shared" si="0"/>
        <v>-1</v>
      </c>
      <c r="F26" s="32">
        <f t="shared" si="1"/>
        <v>97.560975609756099</v>
      </c>
    </row>
    <row r="27" spans="1:6" ht="15" customHeight="1">
      <c r="A27" s="46" t="s">
        <v>81</v>
      </c>
      <c r="B27" s="47" t="s">
        <v>82</v>
      </c>
      <c r="C27" s="48">
        <v>18</v>
      </c>
      <c r="D27" s="48">
        <v>20</v>
      </c>
      <c r="E27" s="49">
        <f t="shared" si="0"/>
        <v>-2</v>
      </c>
      <c r="F27" s="50">
        <f t="shared" si="1"/>
        <v>90</v>
      </c>
    </row>
    <row r="28" spans="1:6" ht="15" customHeight="1">
      <c r="A28" s="19" t="s">
        <v>83</v>
      </c>
      <c r="B28" s="14" t="s">
        <v>84</v>
      </c>
      <c r="C28" s="16">
        <v>1</v>
      </c>
      <c r="D28" s="16">
        <v>1</v>
      </c>
      <c r="E28" s="31">
        <f t="shared" si="0"/>
        <v>0</v>
      </c>
      <c r="F28" s="32">
        <f t="shared" si="1"/>
        <v>100</v>
      </c>
    </row>
    <row r="29" spans="1:6" ht="15" customHeight="1">
      <c r="A29" s="18" t="s">
        <v>85</v>
      </c>
      <c r="B29" s="14" t="s">
        <v>86</v>
      </c>
      <c r="C29" s="16">
        <v>45</v>
      </c>
      <c r="D29" s="16">
        <v>43</v>
      </c>
      <c r="E29" s="31">
        <f t="shared" si="0"/>
        <v>2</v>
      </c>
      <c r="F29" s="32">
        <f t="shared" si="1"/>
        <v>104.65116279069768</v>
      </c>
    </row>
    <row r="30" spans="1:6" ht="15" customHeight="1">
      <c r="A30" s="19" t="s">
        <v>87</v>
      </c>
      <c r="B30" s="14" t="s">
        <v>88</v>
      </c>
      <c r="C30" s="16">
        <v>39</v>
      </c>
      <c r="D30" s="16">
        <v>38</v>
      </c>
      <c r="E30" s="31">
        <f t="shared" si="0"/>
        <v>1</v>
      </c>
      <c r="F30" s="32">
        <f t="shared" si="1"/>
        <v>102.63157894736842</v>
      </c>
    </row>
    <row r="31" spans="1:6" ht="15" customHeight="1">
      <c r="A31" s="19" t="s">
        <v>89</v>
      </c>
      <c r="B31" s="14" t="s">
        <v>90</v>
      </c>
      <c r="C31" s="16">
        <v>4</v>
      </c>
      <c r="D31" s="16">
        <v>4</v>
      </c>
      <c r="E31" s="31">
        <f t="shared" si="0"/>
        <v>0</v>
      </c>
      <c r="F31" s="32">
        <f t="shared" si="1"/>
        <v>100</v>
      </c>
    </row>
    <row r="32" spans="1:6" ht="15" customHeight="1">
      <c r="A32" s="44" t="s">
        <v>91</v>
      </c>
      <c r="B32" s="38" t="s">
        <v>92</v>
      </c>
      <c r="C32" s="39">
        <v>2</v>
      </c>
      <c r="D32" s="39">
        <v>1</v>
      </c>
      <c r="E32" s="41">
        <f t="shared" si="0"/>
        <v>1</v>
      </c>
      <c r="F32" s="42">
        <f t="shared" si="1"/>
        <v>200</v>
      </c>
    </row>
    <row r="33" spans="1:6" ht="15" customHeight="1">
      <c r="A33" s="18" t="s">
        <v>93</v>
      </c>
      <c r="B33" s="14" t="s">
        <v>94</v>
      </c>
      <c r="C33" s="16">
        <v>2749</v>
      </c>
      <c r="D33" s="16">
        <v>2727</v>
      </c>
      <c r="E33" s="31">
        <f t="shared" si="0"/>
        <v>22</v>
      </c>
      <c r="F33" s="32">
        <f t="shared" si="1"/>
        <v>100.80674734140081</v>
      </c>
    </row>
    <row r="34" spans="1:6" ht="15" customHeight="1">
      <c r="A34" s="19" t="s">
        <v>95</v>
      </c>
      <c r="B34" s="14" t="s">
        <v>96</v>
      </c>
      <c r="C34" s="16">
        <v>2600</v>
      </c>
      <c r="D34" s="16">
        <v>2578</v>
      </c>
      <c r="E34" s="31">
        <f t="shared" si="0"/>
        <v>22</v>
      </c>
      <c r="F34" s="32">
        <f t="shared" si="1"/>
        <v>100.8533747090768</v>
      </c>
    </row>
    <row r="35" spans="1:6" ht="15" customHeight="1">
      <c r="A35" s="19" t="s">
        <v>97</v>
      </c>
      <c r="B35" s="14" t="s">
        <v>98</v>
      </c>
      <c r="C35" s="16">
        <v>149</v>
      </c>
      <c r="D35" s="16">
        <v>149</v>
      </c>
      <c r="E35" s="31">
        <f t="shared" si="0"/>
        <v>0</v>
      </c>
      <c r="F35" s="32">
        <f t="shared" si="1"/>
        <v>100</v>
      </c>
    </row>
    <row r="36" spans="1:6" ht="15" customHeight="1">
      <c r="A36" s="18" t="s">
        <v>99</v>
      </c>
      <c r="B36" s="14" t="s">
        <v>100</v>
      </c>
      <c r="C36" s="16">
        <v>11314</v>
      </c>
      <c r="D36" s="16">
        <v>11275</v>
      </c>
      <c r="E36" s="31">
        <f t="shared" si="0"/>
        <v>39</v>
      </c>
      <c r="F36" s="32">
        <f t="shared" si="1"/>
        <v>100.34589800443459</v>
      </c>
    </row>
    <row r="37" spans="1:6" ht="15" customHeight="1">
      <c r="A37" s="19" t="s">
        <v>63</v>
      </c>
      <c r="B37" s="14" t="s">
        <v>101</v>
      </c>
      <c r="C37" s="16">
        <v>1468</v>
      </c>
      <c r="D37" s="16">
        <v>1461</v>
      </c>
      <c r="E37" s="31">
        <f t="shared" si="0"/>
        <v>7</v>
      </c>
      <c r="F37" s="32">
        <f t="shared" si="1"/>
        <v>100.47912388774812</v>
      </c>
    </row>
    <row r="38" spans="1:6" ht="15" customHeight="1">
      <c r="A38" s="19" t="s">
        <v>65</v>
      </c>
      <c r="B38" s="14" t="s">
        <v>102</v>
      </c>
      <c r="C38" s="16">
        <v>5644</v>
      </c>
      <c r="D38" s="16">
        <v>5619</v>
      </c>
      <c r="E38" s="31">
        <f t="shared" si="0"/>
        <v>25</v>
      </c>
      <c r="F38" s="32">
        <f t="shared" si="1"/>
        <v>100.44491902473749</v>
      </c>
    </row>
    <row r="39" spans="1:6" ht="15" customHeight="1">
      <c r="A39" s="19" t="s">
        <v>67</v>
      </c>
      <c r="B39" s="14" t="s">
        <v>103</v>
      </c>
      <c r="C39" s="16">
        <v>431</v>
      </c>
      <c r="D39" s="16">
        <v>429</v>
      </c>
      <c r="E39" s="31">
        <f t="shared" si="0"/>
        <v>2</v>
      </c>
      <c r="F39" s="32">
        <f t="shared" si="1"/>
        <v>100.46620046620048</v>
      </c>
    </row>
    <row r="40" spans="1:6" ht="15" customHeight="1">
      <c r="A40" s="19" t="s">
        <v>69</v>
      </c>
      <c r="B40" s="14" t="s">
        <v>104</v>
      </c>
      <c r="C40" s="16">
        <v>1857</v>
      </c>
      <c r="D40" s="16">
        <v>1852</v>
      </c>
      <c r="E40" s="31">
        <f t="shared" si="0"/>
        <v>5</v>
      </c>
      <c r="F40" s="32">
        <f t="shared" si="1"/>
        <v>100.26997840172787</v>
      </c>
    </row>
    <row r="41" spans="1:6" ht="15" customHeight="1">
      <c r="A41" s="19" t="s">
        <v>71</v>
      </c>
      <c r="B41" s="14" t="s">
        <v>105</v>
      </c>
      <c r="C41" s="16">
        <v>1914</v>
      </c>
      <c r="D41" s="16">
        <v>1914</v>
      </c>
      <c r="E41" s="31">
        <f t="shared" si="0"/>
        <v>0</v>
      </c>
      <c r="F41" s="32">
        <f t="shared" si="1"/>
        <v>100</v>
      </c>
    </row>
    <row r="42" spans="1:6" ht="24.75" customHeight="1">
      <c r="A42" s="18" t="s">
        <v>106</v>
      </c>
      <c r="B42" s="14" t="s">
        <v>107</v>
      </c>
      <c r="C42" s="16">
        <v>4776</v>
      </c>
      <c r="D42" s="16">
        <v>4785</v>
      </c>
      <c r="E42" s="31">
        <f t="shared" si="0"/>
        <v>-9</v>
      </c>
      <c r="F42" s="32">
        <f t="shared" si="1"/>
        <v>99.811912225705328</v>
      </c>
    </row>
    <row r="43" spans="1:6" ht="15" customHeight="1">
      <c r="A43" s="18" t="s">
        <v>108</v>
      </c>
      <c r="B43" s="14" t="s">
        <v>109</v>
      </c>
      <c r="C43" s="16">
        <v>157</v>
      </c>
      <c r="D43" s="16">
        <v>158</v>
      </c>
      <c r="E43" s="31">
        <f t="shared" si="0"/>
        <v>-1</v>
      </c>
      <c r="F43" s="32">
        <f t="shared" si="1"/>
        <v>99.367088607594937</v>
      </c>
    </row>
    <row r="44" spans="1:6" ht="15" customHeight="1">
      <c r="A44" s="19" t="s">
        <v>110</v>
      </c>
      <c r="B44" s="14" t="s">
        <v>111</v>
      </c>
      <c r="C44" s="16">
        <v>101</v>
      </c>
      <c r="D44" s="16">
        <v>102</v>
      </c>
      <c r="E44" s="31">
        <f t="shared" si="0"/>
        <v>-1</v>
      </c>
      <c r="F44" s="32">
        <f t="shared" si="1"/>
        <v>99.019607843137265</v>
      </c>
    </row>
    <row r="45" spans="1:6" ht="15" customHeight="1">
      <c r="A45" s="19" t="s">
        <v>112</v>
      </c>
      <c r="B45" s="14" t="s">
        <v>113</v>
      </c>
      <c r="C45" s="16">
        <v>56</v>
      </c>
      <c r="D45" s="16">
        <v>56</v>
      </c>
      <c r="E45" s="31">
        <f t="shared" si="0"/>
        <v>0</v>
      </c>
      <c r="F45" s="32">
        <f t="shared" si="1"/>
        <v>100</v>
      </c>
    </row>
    <row r="46" spans="1:6" ht="15" customHeight="1">
      <c r="A46" s="18" t="s">
        <v>114</v>
      </c>
      <c r="B46" s="14" t="s">
        <v>115</v>
      </c>
      <c r="C46" s="16">
        <v>22384</v>
      </c>
      <c r="D46" s="16">
        <v>22338</v>
      </c>
      <c r="E46" s="31">
        <f t="shared" si="0"/>
        <v>46</v>
      </c>
      <c r="F46" s="32">
        <f t="shared" si="1"/>
        <v>100.20592711970633</v>
      </c>
    </row>
    <row r="47" spans="1:6" ht="15" customHeight="1">
      <c r="A47" s="17" t="s">
        <v>116</v>
      </c>
      <c r="B47" s="14" t="s">
        <v>117</v>
      </c>
      <c r="C47" s="16">
        <v>171</v>
      </c>
      <c r="D47" s="16">
        <v>170</v>
      </c>
      <c r="E47" s="31">
        <f t="shared" si="0"/>
        <v>1</v>
      </c>
      <c r="F47" s="32">
        <f t="shared" si="1"/>
        <v>100.58823529411765</v>
      </c>
    </row>
    <row r="48" spans="1:6" ht="15" customHeight="1">
      <c r="A48" s="18" t="s">
        <v>118</v>
      </c>
      <c r="B48" s="14" t="s">
        <v>119</v>
      </c>
      <c r="C48" s="16">
        <v>131</v>
      </c>
      <c r="D48" s="16">
        <v>130</v>
      </c>
      <c r="E48" s="31">
        <f t="shared" si="0"/>
        <v>1</v>
      </c>
      <c r="F48" s="32">
        <f t="shared" si="1"/>
        <v>100.76923076923077</v>
      </c>
    </row>
    <row r="49" spans="1:7" ht="15" customHeight="1">
      <c r="A49" s="19" t="s">
        <v>63</v>
      </c>
      <c r="B49" s="14" t="s">
        <v>120</v>
      </c>
      <c r="C49" s="16">
        <v>86</v>
      </c>
      <c r="D49" s="16">
        <v>85</v>
      </c>
      <c r="E49" s="31">
        <f t="shared" si="0"/>
        <v>1</v>
      </c>
      <c r="F49" s="32">
        <f t="shared" si="1"/>
        <v>101.17647058823529</v>
      </c>
    </row>
    <row r="50" spans="1:7" ht="15" customHeight="1">
      <c r="A50" s="19" t="s">
        <v>121</v>
      </c>
      <c r="B50" s="14" t="s">
        <v>122</v>
      </c>
      <c r="C50" s="16">
        <v>45</v>
      </c>
      <c r="D50" s="16">
        <v>45</v>
      </c>
      <c r="E50" s="31">
        <f t="shared" si="0"/>
        <v>0</v>
      </c>
      <c r="F50" s="32">
        <f t="shared" si="1"/>
        <v>100</v>
      </c>
    </row>
    <row r="51" spans="1:7" ht="15" customHeight="1">
      <c r="A51" s="18" t="s">
        <v>123</v>
      </c>
      <c r="B51" s="14" t="s">
        <v>124</v>
      </c>
      <c r="C51" s="16">
        <v>2</v>
      </c>
      <c r="D51" s="16">
        <v>2</v>
      </c>
      <c r="E51" s="31">
        <f t="shared" si="0"/>
        <v>0</v>
      </c>
      <c r="F51" s="32">
        <f t="shared" si="1"/>
        <v>100</v>
      </c>
    </row>
    <row r="52" spans="1:7" ht="15" customHeight="1">
      <c r="A52" s="19" t="s">
        <v>63</v>
      </c>
      <c r="B52" s="14" t="s">
        <v>125</v>
      </c>
      <c r="C52" s="16">
        <v>2</v>
      </c>
      <c r="D52" s="16">
        <v>2</v>
      </c>
      <c r="E52" s="31">
        <f t="shared" si="0"/>
        <v>0</v>
      </c>
      <c r="F52" s="32">
        <f t="shared" si="1"/>
        <v>100</v>
      </c>
    </row>
    <row r="53" spans="1:7" ht="15" customHeight="1">
      <c r="A53" s="19" t="s">
        <v>121</v>
      </c>
      <c r="B53" s="14" t="s">
        <v>126</v>
      </c>
      <c r="C53" s="16">
        <v>0</v>
      </c>
      <c r="D53" s="16">
        <v>0</v>
      </c>
      <c r="E53" s="31">
        <f t="shared" si="0"/>
        <v>0</v>
      </c>
      <c r="F53" s="32"/>
    </row>
    <row r="54" spans="1:7" ht="15" customHeight="1">
      <c r="A54" s="18" t="s">
        <v>127</v>
      </c>
      <c r="B54" s="14" t="s">
        <v>128</v>
      </c>
      <c r="C54" s="16">
        <v>7</v>
      </c>
      <c r="D54" s="16">
        <v>7</v>
      </c>
      <c r="E54" s="31">
        <f t="shared" si="0"/>
        <v>0</v>
      </c>
      <c r="F54" s="32">
        <f t="shared" si="1"/>
        <v>100</v>
      </c>
    </row>
    <row r="55" spans="1:7" ht="15" customHeight="1">
      <c r="A55" s="19" t="s">
        <v>63</v>
      </c>
      <c r="B55" s="14" t="s">
        <v>129</v>
      </c>
      <c r="C55" s="16">
        <v>2</v>
      </c>
      <c r="D55" s="16">
        <v>2</v>
      </c>
      <c r="E55" s="31">
        <f t="shared" si="0"/>
        <v>0</v>
      </c>
      <c r="F55" s="32">
        <f t="shared" si="1"/>
        <v>100</v>
      </c>
    </row>
    <row r="56" spans="1:7" ht="15" customHeight="1">
      <c r="A56" s="19" t="s">
        <v>121</v>
      </c>
      <c r="B56" s="14" t="s">
        <v>130</v>
      </c>
      <c r="C56" s="16">
        <v>5</v>
      </c>
      <c r="D56" s="16">
        <v>5</v>
      </c>
      <c r="E56" s="31">
        <f t="shared" si="0"/>
        <v>0</v>
      </c>
      <c r="F56" s="32">
        <f t="shared" si="1"/>
        <v>100</v>
      </c>
    </row>
    <row r="57" spans="1:7" ht="15" customHeight="1">
      <c r="A57" s="18" t="s">
        <v>131</v>
      </c>
      <c r="B57" s="14" t="s">
        <v>132</v>
      </c>
      <c r="C57" s="16">
        <v>23</v>
      </c>
      <c r="D57" s="16">
        <v>23</v>
      </c>
      <c r="E57" s="31">
        <f t="shared" si="0"/>
        <v>0</v>
      </c>
      <c r="F57" s="32">
        <f t="shared" si="1"/>
        <v>100</v>
      </c>
    </row>
    <row r="58" spans="1:7" ht="15" customHeight="1">
      <c r="A58" s="18" t="s">
        <v>133</v>
      </c>
      <c r="B58" s="14" t="s">
        <v>134</v>
      </c>
      <c r="C58" s="16">
        <v>8</v>
      </c>
      <c r="D58" s="16">
        <v>8</v>
      </c>
      <c r="E58" s="31">
        <f t="shared" si="0"/>
        <v>0</v>
      </c>
      <c r="F58" s="32">
        <f t="shared" si="1"/>
        <v>100</v>
      </c>
    </row>
    <row r="59" spans="1:7" ht="15" customHeight="1">
      <c r="A59" s="17" t="s">
        <v>135</v>
      </c>
      <c r="B59" s="14" t="s">
        <v>136</v>
      </c>
      <c r="C59" s="16">
        <v>5</v>
      </c>
      <c r="D59" s="16">
        <v>5</v>
      </c>
      <c r="E59" s="31">
        <f t="shared" si="0"/>
        <v>0</v>
      </c>
      <c r="F59" s="32">
        <f t="shared" si="1"/>
        <v>100</v>
      </c>
    </row>
    <row r="60" spans="1:7" ht="15" customHeight="1">
      <c r="A60" s="15" t="s">
        <v>137</v>
      </c>
      <c r="B60" s="14" t="s">
        <v>138</v>
      </c>
      <c r="C60" s="16">
        <v>164969</v>
      </c>
      <c r="D60" s="16">
        <v>164747</v>
      </c>
      <c r="E60" s="31">
        <f t="shared" si="0"/>
        <v>222</v>
      </c>
      <c r="F60" s="32">
        <f t="shared" si="1"/>
        <v>100.13475207439286</v>
      </c>
    </row>
    <row r="61" spans="1:7" ht="15" customHeight="1">
      <c r="A61" s="17" t="s">
        <v>59</v>
      </c>
      <c r="B61" s="14" t="s">
        <v>139</v>
      </c>
      <c r="C61" s="16">
        <v>163582</v>
      </c>
      <c r="D61" s="16">
        <v>163357</v>
      </c>
      <c r="E61" s="31">
        <f t="shared" si="0"/>
        <v>225</v>
      </c>
      <c r="F61" s="32">
        <f t="shared" si="1"/>
        <v>100.13773514449946</v>
      </c>
      <c r="G61" s="26"/>
    </row>
    <row r="62" spans="1:7" ht="15" customHeight="1">
      <c r="A62" s="18" t="s">
        <v>61</v>
      </c>
      <c r="B62" s="14" t="s">
        <v>140</v>
      </c>
      <c r="C62" s="16">
        <v>44765</v>
      </c>
      <c r="D62" s="16">
        <v>44826</v>
      </c>
      <c r="E62" s="31">
        <f t="shared" si="0"/>
        <v>-61</v>
      </c>
      <c r="F62" s="32">
        <f t="shared" si="1"/>
        <v>99.8639182617231</v>
      </c>
    </row>
    <row r="63" spans="1:7" ht="15" customHeight="1">
      <c r="A63" s="19" t="s">
        <v>63</v>
      </c>
      <c r="B63" s="14" t="s">
        <v>141</v>
      </c>
      <c r="C63" s="16">
        <v>3263</v>
      </c>
      <c r="D63" s="16">
        <v>3265</v>
      </c>
      <c r="E63" s="31">
        <f t="shared" si="0"/>
        <v>-2</v>
      </c>
      <c r="F63" s="32">
        <f t="shared" si="1"/>
        <v>99.938744257274109</v>
      </c>
    </row>
    <row r="64" spans="1:7" ht="15" customHeight="1">
      <c r="A64" s="19" t="s">
        <v>65</v>
      </c>
      <c r="B64" s="14" t="s">
        <v>142</v>
      </c>
      <c r="C64" s="16">
        <v>7892</v>
      </c>
      <c r="D64" s="16">
        <v>7899</v>
      </c>
      <c r="E64" s="31">
        <f t="shared" si="0"/>
        <v>-7</v>
      </c>
      <c r="F64" s="32">
        <f t="shared" si="1"/>
        <v>99.911381187492083</v>
      </c>
    </row>
    <row r="65" spans="1:6" ht="15" customHeight="1">
      <c r="A65" s="19" t="s">
        <v>67</v>
      </c>
      <c r="B65" s="14" t="s">
        <v>143</v>
      </c>
      <c r="C65" s="16">
        <v>7095</v>
      </c>
      <c r="D65" s="16">
        <v>7093</v>
      </c>
      <c r="E65" s="31">
        <f t="shared" si="0"/>
        <v>2</v>
      </c>
      <c r="F65" s="32">
        <f t="shared" si="1"/>
        <v>100.02819681376005</v>
      </c>
    </row>
    <row r="66" spans="1:6" ht="15" customHeight="1">
      <c r="A66" s="19" t="s">
        <v>69</v>
      </c>
      <c r="B66" s="14" t="s">
        <v>144</v>
      </c>
      <c r="C66" s="16">
        <v>6806</v>
      </c>
      <c r="D66" s="16">
        <v>6908</v>
      </c>
      <c r="E66" s="31">
        <f t="shared" si="0"/>
        <v>-102</v>
      </c>
      <c r="F66" s="32">
        <f t="shared" si="1"/>
        <v>98.523451071221771</v>
      </c>
    </row>
    <row r="67" spans="1:6" ht="15" customHeight="1">
      <c r="A67" s="19" t="s">
        <v>71</v>
      </c>
      <c r="B67" s="14" t="s">
        <v>145</v>
      </c>
      <c r="C67" s="16">
        <v>19709</v>
      </c>
      <c r="D67" s="16">
        <v>19661</v>
      </c>
      <c r="E67" s="31">
        <f t="shared" si="0"/>
        <v>48</v>
      </c>
      <c r="F67" s="32">
        <f t="shared" si="1"/>
        <v>100.2441381414984</v>
      </c>
    </row>
    <row r="68" spans="1:6" ht="24.75" customHeight="1">
      <c r="A68" s="18" t="s">
        <v>73</v>
      </c>
      <c r="B68" s="14" t="s">
        <v>146</v>
      </c>
      <c r="C68" s="16">
        <v>7563</v>
      </c>
      <c r="D68" s="16">
        <v>7629</v>
      </c>
      <c r="E68" s="31">
        <f t="shared" si="0"/>
        <v>-66</v>
      </c>
      <c r="F68" s="32">
        <f t="shared" si="1"/>
        <v>99.134880062917816</v>
      </c>
    </row>
    <row r="69" spans="1:6" ht="15" customHeight="1">
      <c r="A69" s="19" t="s">
        <v>75</v>
      </c>
      <c r="B69" s="14" t="s">
        <v>147</v>
      </c>
      <c r="C69" s="16">
        <v>2539</v>
      </c>
      <c r="D69" s="16">
        <v>2509</v>
      </c>
      <c r="E69" s="31">
        <f t="shared" si="0"/>
        <v>30</v>
      </c>
      <c r="F69" s="32">
        <f t="shared" si="1"/>
        <v>101.19569549621363</v>
      </c>
    </row>
    <row r="70" spans="1:6" ht="15" customHeight="1">
      <c r="A70" s="19" t="s">
        <v>77</v>
      </c>
      <c r="B70" s="14" t="s">
        <v>148</v>
      </c>
      <c r="C70" s="16">
        <v>1986</v>
      </c>
      <c r="D70" s="16">
        <v>1893</v>
      </c>
      <c r="E70" s="31">
        <f t="shared" ref="E70:E108" si="2">C70-D70</f>
        <v>93</v>
      </c>
      <c r="F70" s="32">
        <f t="shared" ref="F70:F108" si="3">C70/D70*100</f>
        <v>104.91283676703644</v>
      </c>
    </row>
    <row r="71" spans="1:6" ht="15" customHeight="1">
      <c r="A71" s="44" t="s">
        <v>79</v>
      </c>
      <c r="B71" s="38" t="s">
        <v>149</v>
      </c>
      <c r="C71" s="39">
        <v>852</v>
      </c>
      <c r="D71" s="39">
        <v>966</v>
      </c>
      <c r="E71" s="41">
        <f t="shared" si="2"/>
        <v>-114</v>
      </c>
      <c r="F71" s="42">
        <f t="shared" si="3"/>
        <v>88.198757763975152</v>
      </c>
    </row>
    <row r="72" spans="1:6" ht="15" customHeight="1">
      <c r="A72" s="19" t="s">
        <v>81</v>
      </c>
      <c r="B72" s="14" t="s">
        <v>150</v>
      </c>
      <c r="C72" s="16">
        <v>1934</v>
      </c>
      <c r="D72" s="16">
        <v>2009</v>
      </c>
      <c r="E72" s="31">
        <f t="shared" si="2"/>
        <v>-75</v>
      </c>
      <c r="F72" s="32">
        <f t="shared" si="3"/>
        <v>96.266799402687909</v>
      </c>
    </row>
    <row r="73" spans="1:6" ht="15" customHeight="1">
      <c r="A73" s="19" t="s">
        <v>83</v>
      </c>
      <c r="B73" s="14" t="s">
        <v>151</v>
      </c>
      <c r="C73" s="16">
        <v>252</v>
      </c>
      <c r="D73" s="16">
        <v>252</v>
      </c>
      <c r="E73" s="31">
        <f t="shared" si="2"/>
        <v>0</v>
      </c>
      <c r="F73" s="32">
        <f t="shared" si="3"/>
        <v>100</v>
      </c>
    </row>
    <row r="74" spans="1:6" ht="15" customHeight="1">
      <c r="A74" s="37" t="s">
        <v>85</v>
      </c>
      <c r="B74" s="38" t="s">
        <v>152</v>
      </c>
      <c r="C74" s="39">
        <v>5</v>
      </c>
      <c r="D74" s="39">
        <v>4</v>
      </c>
      <c r="E74" s="41">
        <f t="shared" si="2"/>
        <v>1</v>
      </c>
      <c r="F74" s="42">
        <f t="shared" si="3"/>
        <v>125</v>
      </c>
    </row>
    <row r="75" spans="1:6" ht="15" customHeight="1">
      <c r="A75" s="19" t="s">
        <v>87</v>
      </c>
      <c r="B75" s="14" t="s">
        <v>153</v>
      </c>
      <c r="C75" s="16">
        <v>2</v>
      </c>
      <c r="D75" s="16">
        <v>2</v>
      </c>
      <c r="E75" s="31">
        <f t="shared" si="2"/>
        <v>0</v>
      </c>
      <c r="F75" s="32">
        <f t="shared" si="3"/>
        <v>100</v>
      </c>
    </row>
    <row r="76" spans="1:6" ht="15" customHeight="1">
      <c r="A76" s="19" t="s">
        <v>89</v>
      </c>
      <c r="B76" s="14" t="s">
        <v>154</v>
      </c>
      <c r="C76" s="16">
        <v>1</v>
      </c>
      <c r="D76" s="16">
        <v>1</v>
      </c>
      <c r="E76" s="31">
        <f t="shared" si="2"/>
        <v>0</v>
      </c>
      <c r="F76" s="32">
        <f t="shared" si="3"/>
        <v>100</v>
      </c>
    </row>
    <row r="77" spans="1:6" ht="15" customHeight="1">
      <c r="A77" s="44" t="s">
        <v>91</v>
      </c>
      <c r="B77" s="38" t="s">
        <v>155</v>
      </c>
      <c r="C77" s="39">
        <v>2</v>
      </c>
      <c r="D77" s="39">
        <v>1</v>
      </c>
      <c r="E77" s="41">
        <f t="shared" si="2"/>
        <v>1</v>
      </c>
      <c r="F77" s="42">
        <f t="shared" si="3"/>
        <v>200</v>
      </c>
    </row>
    <row r="78" spans="1:6" ht="15" customHeight="1">
      <c r="A78" s="18" t="s">
        <v>93</v>
      </c>
      <c r="B78" s="14" t="s">
        <v>156</v>
      </c>
      <c r="C78" s="16">
        <v>8925</v>
      </c>
      <c r="D78" s="16">
        <v>8880</v>
      </c>
      <c r="E78" s="31">
        <f t="shared" si="2"/>
        <v>45</v>
      </c>
      <c r="F78" s="32">
        <f t="shared" si="3"/>
        <v>100.50675675675676</v>
      </c>
    </row>
    <row r="79" spans="1:6" ht="15" customHeight="1">
      <c r="A79" s="19" t="s">
        <v>95</v>
      </c>
      <c r="B79" s="14" t="s">
        <v>157</v>
      </c>
      <c r="C79" s="16">
        <v>7229</v>
      </c>
      <c r="D79" s="16">
        <v>7184</v>
      </c>
      <c r="E79" s="31">
        <f t="shared" si="2"/>
        <v>45</v>
      </c>
      <c r="F79" s="32">
        <f t="shared" si="3"/>
        <v>100.62639198218264</v>
      </c>
    </row>
    <row r="80" spans="1:6" ht="15" customHeight="1">
      <c r="A80" s="19" t="s">
        <v>97</v>
      </c>
      <c r="B80" s="14" t="s">
        <v>158</v>
      </c>
      <c r="C80" s="16">
        <v>1696</v>
      </c>
      <c r="D80" s="16">
        <v>1696</v>
      </c>
      <c r="E80" s="31">
        <f t="shared" si="2"/>
        <v>0</v>
      </c>
      <c r="F80" s="32">
        <f t="shared" si="3"/>
        <v>100</v>
      </c>
    </row>
    <row r="81" spans="1:6" ht="15" customHeight="1">
      <c r="A81" s="18" t="s">
        <v>99</v>
      </c>
      <c r="B81" s="14" t="s">
        <v>159</v>
      </c>
      <c r="C81" s="16">
        <v>100941</v>
      </c>
      <c r="D81" s="16">
        <v>100673</v>
      </c>
      <c r="E81" s="31">
        <f t="shared" si="2"/>
        <v>268</v>
      </c>
      <c r="F81" s="32">
        <f t="shared" si="3"/>
        <v>100.26620841735124</v>
      </c>
    </row>
    <row r="82" spans="1:6" ht="15" customHeight="1">
      <c r="A82" s="19" t="s">
        <v>63</v>
      </c>
      <c r="B82" s="14" t="s">
        <v>160</v>
      </c>
      <c r="C82" s="16">
        <v>2820</v>
      </c>
      <c r="D82" s="16">
        <v>2817</v>
      </c>
      <c r="E82" s="31">
        <f t="shared" si="2"/>
        <v>3</v>
      </c>
      <c r="F82" s="32">
        <f t="shared" si="3"/>
        <v>100.10649627263047</v>
      </c>
    </row>
    <row r="83" spans="1:6" ht="15" customHeight="1">
      <c r="A83" s="19" t="s">
        <v>65</v>
      </c>
      <c r="B83" s="14" t="s">
        <v>161</v>
      </c>
      <c r="C83" s="16">
        <v>25532</v>
      </c>
      <c r="D83" s="16">
        <v>25446</v>
      </c>
      <c r="E83" s="31">
        <f t="shared" si="2"/>
        <v>86</v>
      </c>
      <c r="F83" s="32">
        <f t="shared" si="3"/>
        <v>100.33797060441721</v>
      </c>
    </row>
    <row r="84" spans="1:6" ht="15" customHeight="1">
      <c r="A84" s="19" t="s">
        <v>67</v>
      </c>
      <c r="B84" s="14" t="s">
        <v>162</v>
      </c>
      <c r="C84" s="16">
        <v>3329</v>
      </c>
      <c r="D84" s="16">
        <v>3323</v>
      </c>
      <c r="E84" s="31">
        <f t="shared" si="2"/>
        <v>6</v>
      </c>
      <c r="F84" s="32">
        <f t="shared" si="3"/>
        <v>100.18055973517906</v>
      </c>
    </row>
    <row r="85" spans="1:6" ht="15" customHeight="1">
      <c r="A85" s="19" t="s">
        <v>69</v>
      </c>
      <c r="B85" s="14" t="s">
        <v>163</v>
      </c>
      <c r="C85" s="16">
        <v>23321</v>
      </c>
      <c r="D85" s="16">
        <v>23254</v>
      </c>
      <c r="E85" s="31">
        <f t="shared" si="2"/>
        <v>67</v>
      </c>
      <c r="F85" s="32">
        <f t="shared" si="3"/>
        <v>100.28812247355295</v>
      </c>
    </row>
    <row r="86" spans="1:6" ht="15" customHeight="1">
      <c r="A86" s="19" t="s">
        <v>71</v>
      </c>
      <c r="B86" s="14" t="s">
        <v>164</v>
      </c>
      <c r="C86" s="16">
        <v>45939</v>
      </c>
      <c r="D86" s="16">
        <v>45833</v>
      </c>
      <c r="E86" s="31">
        <f t="shared" si="2"/>
        <v>106</v>
      </c>
      <c r="F86" s="32">
        <f t="shared" si="3"/>
        <v>100.23127440926842</v>
      </c>
    </row>
    <row r="87" spans="1:6" ht="24.75" customHeight="1">
      <c r="A87" s="18" t="s">
        <v>106</v>
      </c>
      <c r="B87" s="14" t="s">
        <v>165</v>
      </c>
      <c r="C87" s="16">
        <v>8717</v>
      </c>
      <c r="D87" s="16">
        <v>8740</v>
      </c>
      <c r="E87" s="31">
        <f t="shared" si="2"/>
        <v>-23</v>
      </c>
      <c r="F87" s="32">
        <f t="shared" si="3"/>
        <v>99.73684210526315</v>
      </c>
    </row>
    <row r="88" spans="1:6" ht="15" customHeight="1">
      <c r="A88" s="18" t="s">
        <v>108</v>
      </c>
      <c r="B88" s="14" t="s">
        <v>166</v>
      </c>
      <c r="C88" s="16">
        <v>229</v>
      </c>
      <c r="D88" s="16">
        <v>234</v>
      </c>
      <c r="E88" s="31">
        <f t="shared" si="2"/>
        <v>-5</v>
      </c>
      <c r="F88" s="32">
        <f t="shared" si="3"/>
        <v>97.863247863247864</v>
      </c>
    </row>
    <row r="89" spans="1:6" ht="15" customHeight="1">
      <c r="A89" s="19" t="s">
        <v>110</v>
      </c>
      <c r="B89" s="14" t="s">
        <v>167</v>
      </c>
      <c r="C89" s="16">
        <v>58</v>
      </c>
      <c r="D89" s="16">
        <v>58</v>
      </c>
      <c r="E89" s="31">
        <f t="shared" si="2"/>
        <v>0</v>
      </c>
      <c r="F89" s="32">
        <f t="shared" si="3"/>
        <v>100</v>
      </c>
    </row>
    <row r="90" spans="1:6" ht="15" customHeight="1">
      <c r="A90" s="19" t="s">
        <v>112</v>
      </c>
      <c r="B90" s="14" t="s">
        <v>168</v>
      </c>
      <c r="C90" s="16">
        <v>171</v>
      </c>
      <c r="D90" s="16">
        <v>176</v>
      </c>
      <c r="E90" s="31">
        <f t="shared" si="2"/>
        <v>-5</v>
      </c>
      <c r="F90" s="32">
        <f t="shared" si="3"/>
        <v>97.159090909090907</v>
      </c>
    </row>
    <row r="91" spans="1:6" ht="15" customHeight="1">
      <c r="A91" s="18" t="s">
        <v>114</v>
      </c>
      <c r="B91" s="14" t="s">
        <v>169</v>
      </c>
      <c r="C91" s="16">
        <v>154650</v>
      </c>
      <c r="D91" s="16">
        <v>154354</v>
      </c>
      <c r="E91" s="31">
        <f t="shared" si="2"/>
        <v>296</v>
      </c>
      <c r="F91" s="32">
        <f t="shared" si="3"/>
        <v>100.19176697720825</v>
      </c>
    </row>
    <row r="92" spans="1:6" ht="15" customHeight="1">
      <c r="A92" s="17" t="s">
        <v>116</v>
      </c>
      <c r="B92" s="14" t="s">
        <v>170</v>
      </c>
      <c r="C92" s="16">
        <v>1195</v>
      </c>
      <c r="D92" s="16">
        <v>1198</v>
      </c>
      <c r="E92" s="31">
        <f t="shared" si="2"/>
        <v>-3</v>
      </c>
      <c r="F92" s="32">
        <f t="shared" si="3"/>
        <v>99.749582637729546</v>
      </c>
    </row>
    <row r="93" spans="1:6" ht="15" customHeight="1">
      <c r="A93" s="18" t="s">
        <v>118</v>
      </c>
      <c r="B93" s="14" t="s">
        <v>171</v>
      </c>
      <c r="C93" s="16">
        <v>1019</v>
      </c>
      <c r="D93" s="16">
        <v>1022</v>
      </c>
      <c r="E93" s="31">
        <f t="shared" si="2"/>
        <v>-3</v>
      </c>
      <c r="F93" s="32">
        <f t="shared" si="3"/>
        <v>99.706457925636002</v>
      </c>
    </row>
    <row r="94" spans="1:6" ht="15" customHeight="1">
      <c r="A94" s="19" t="s">
        <v>63</v>
      </c>
      <c r="B94" s="14" t="s">
        <v>172</v>
      </c>
      <c r="C94" s="16">
        <v>123</v>
      </c>
      <c r="D94" s="16">
        <v>121</v>
      </c>
      <c r="E94" s="31">
        <f t="shared" si="2"/>
        <v>2</v>
      </c>
      <c r="F94" s="32">
        <f t="shared" si="3"/>
        <v>101.65289256198346</v>
      </c>
    </row>
    <row r="95" spans="1:6" ht="15" customHeight="1">
      <c r="A95" s="19" t="s">
        <v>121</v>
      </c>
      <c r="B95" s="14" t="s">
        <v>173</v>
      </c>
      <c r="C95" s="16">
        <v>896</v>
      </c>
      <c r="D95" s="16">
        <v>901</v>
      </c>
      <c r="E95" s="31">
        <f t="shared" si="2"/>
        <v>-5</v>
      </c>
      <c r="F95" s="32">
        <f t="shared" si="3"/>
        <v>99.44506104328525</v>
      </c>
    </row>
    <row r="96" spans="1:6" ht="15" customHeight="1">
      <c r="A96" s="18" t="s">
        <v>123</v>
      </c>
      <c r="B96" s="14" t="s">
        <v>174</v>
      </c>
      <c r="C96" s="16">
        <v>4</v>
      </c>
      <c r="D96" s="16">
        <v>4</v>
      </c>
      <c r="E96" s="31">
        <f t="shared" si="2"/>
        <v>0</v>
      </c>
      <c r="F96" s="32">
        <f t="shared" si="3"/>
        <v>100</v>
      </c>
    </row>
    <row r="97" spans="1:6" ht="15" customHeight="1">
      <c r="A97" s="19" t="s">
        <v>63</v>
      </c>
      <c r="B97" s="14" t="s">
        <v>175</v>
      </c>
      <c r="C97" s="16">
        <v>4</v>
      </c>
      <c r="D97" s="16">
        <v>4</v>
      </c>
      <c r="E97" s="31">
        <f t="shared" si="2"/>
        <v>0</v>
      </c>
      <c r="F97" s="32">
        <f t="shared" si="3"/>
        <v>100</v>
      </c>
    </row>
    <row r="98" spans="1:6" ht="15" customHeight="1">
      <c r="A98" s="19" t="s">
        <v>121</v>
      </c>
      <c r="B98" s="14" t="s">
        <v>176</v>
      </c>
      <c r="C98" s="16">
        <v>0</v>
      </c>
      <c r="D98" s="16">
        <v>0</v>
      </c>
      <c r="E98" s="31">
        <f t="shared" si="2"/>
        <v>0</v>
      </c>
      <c r="F98" s="32"/>
    </row>
    <row r="99" spans="1:6" ht="15" customHeight="1">
      <c r="A99" s="18" t="s">
        <v>127</v>
      </c>
      <c r="B99" s="14" t="s">
        <v>177</v>
      </c>
      <c r="C99" s="16">
        <v>103</v>
      </c>
      <c r="D99" s="16">
        <v>103</v>
      </c>
      <c r="E99" s="31">
        <f t="shared" si="2"/>
        <v>0</v>
      </c>
      <c r="F99" s="32">
        <f t="shared" si="3"/>
        <v>100</v>
      </c>
    </row>
    <row r="100" spans="1:6" ht="15" customHeight="1">
      <c r="A100" s="19" t="s">
        <v>63</v>
      </c>
      <c r="B100" s="14" t="s">
        <v>178</v>
      </c>
      <c r="C100" s="16">
        <v>13</v>
      </c>
      <c r="D100" s="16">
        <v>13</v>
      </c>
      <c r="E100" s="31">
        <f t="shared" si="2"/>
        <v>0</v>
      </c>
      <c r="F100" s="32">
        <f t="shared" si="3"/>
        <v>100</v>
      </c>
    </row>
    <row r="101" spans="1:6" ht="15" customHeight="1">
      <c r="A101" s="19" t="s">
        <v>121</v>
      </c>
      <c r="B101" s="14" t="s">
        <v>179</v>
      </c>
      <c r="C101" s="16">
        <v>90</v>
      </c>
      <c r="D101" s="16">
        <v>90</v>
      </c>
      <c r="E101" s="31">
        <f t="shared" si="2"/>
        <v>0</v>
      </c>
      <c r="F101" s="32">
        <f t="shared" si="3"/>
        <v>100</v>
      </c>
    </row>
    <row r="102" spans="1:6" ht="15" customHeight="1">
      <c r="A102" s="18" t="s">
        <v>131</v>
      </c>
      <c r="B102" s="14" t="s">
        <v>180</v>
      </c>
      <c r="C102" s="16">
        <v>47</v>
      </c>
      <c r="D102" s="16">
        <v>47</v>
      </c>
      <c r="E102" s="31">
        <f t="shared" si="2"/>
        <v>0</v>
      </c>
      <c r="F102" s="32">
        <f t="shared" si="3"/>
        <v>100</v>
      </c>
    </row>
    <row r="103" spans="1:6" ht="15" customHeight="1">
      <c r="A103" s="18" t="s">
        <v>133</v>
      </c>
      <c r="B103" s="14" t="s">
        <v>181</v>
      </c>
      <c r="C103" s="16">
        <v>22</v>
      </c>
      <c r="D103" s="16">
        <v>22</v>
      </c>
      <c r="E103" s="31">
        <f t="shared" si="2"/>
        <v>0</v>
      </c>
      <c r="F103" s="32">
        <f t="shared" si="3"/>
        <v>100</v>
      </c>
    </row>
    <row r="104" spans="1:6" ht="15" customHeight="1">
      <c r="A104" s="17" t="s">
        <v>135</v>
      </c>
      <c r="B104" s="14" t="s">
        <v>182</v>
      </c>
      <c r="C104" s="16">
        <v>192</v>
      </c>
      <c r="D104" s="16">
        <v>192</v>
      </c>
      <c r="E104" s="31">
        <f t="shared" si="2"/>
        <v>0</v>
      </c>
      <c r="F104" s="32">
        <f t="shared" si="3"/>
        <v>100</v>
      </c>
    </row>
    <row r="105" spans="1:6" ht="24.75" customHeight="1">
      <c r="A105" s="15" t="s">
        <v>183</v>
      </c>
      <c r="B105" s="14" t="s">
        <v>184</v>
      </c>
      <c r="C105" s="16">
        <v>3425</v>
      </c>
      <c r="D105" s="16">
        <v>3456</v>
      </c>
      <c r="E105" s="31">
        <f t="shared" si="2"/>
        <v>-31</v>
      </c>
      <c r="F105" s="32">
        <f t="shared" si="3"/>
        <v>99.103009259259252</v>
      </c>
    </row>
    <row r="106" spans="1:6" ht="15" customHeight="1">
      <c r="A106" s="17" t="s">
        <v>185</v>
      </c>
      <c r="B106" s="14" t="s">
        <v>186</v>
      </c>
      <c r="C106" s="16">
        <v>3425</v>
      </c>
      <c r="D106" s="16">
        <v>3456</v>
      </c>
      <c r="E106" s="31">
        <f t="shared" si="2"/>
        <v>-31</v>
      </c>
      <c r="F106" s="32">
        <f t="shared" si="3"/>
        <v>99.103009259259252</v>
      </c>
    </row>
    <row r="107" spans="1:6" ht="24.75" customHeight="1">
      <c r="A107" s="17" t="s">
        <v>187</v>
      </c>
      <c r="B107" s="14" t="s">
        <v>188</v>
      </c>
      <c r="C107" s="16">
        <v>0</v>
      </c>
      <c r="D107" s="16">
        <v>0</v>
      </c>
      <c r="E107" s="31">
        <f t="shared" si="2"/>
        <v>0</v>
      </c>
      <c r="F107" s="32"/>
    </row>
    <row r="108" spans="1:6" ht="15" customHeight="1">
      <c r="A108" s="15" t="s">
        <v>189</v>
      </c>
      <c r="B108" s="14" t="s">
        <v>190</v>
      </c>
      <c r="C108" s="16">
        <v>1021050</v>
      </c>
      <c r="D108" s="16">
        <v>1019705</v>
      </c>
      <c r="E108" s="31">
        <f t="shared" si="2"/>
        <v>1345</v>
      </c>
      <c r="F108" s="32">
        <f t="shared" si="3"/>
        <v>100.13190089290529</v>
      </c>
    </row>
  </sheetData>
  <autoFilter ref="A4:F108"/>
  <mergeCells count="2">
    <mergeCell ref="A1:C1"/>
    <mergeCell ref="E3:F3"/>
  </mergeCells>
  <phoneticPr fontId="8" type="noConversion"/>
  <pageMargins left="0.39" right="0.39" top="0.39" bottom="0.68" header="0.39" footer="0.39"/>
  <pageSetup paperSize="9" scale="74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showGridLines="0" tabSelected="1" view="pageBreakPreview" zoomScaleNormal="100" zoomScaleSheetLayoutView="100" workbookViewId="0">
      <pane xSplit="2" ySplit="4" topLeftCell="C116" activePane="bottomRight" state="frozen"/>
      <selection pane="topRight"/>
      <selection pane="bottomLeft"/>
      <selection pane="bottomRight" activeCell="K143" sqref="K143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2.85546875" customWidth="1"/>
  </cols>
  <sheetData>
    <row r="1" spans="1:7" ht="34.5" customHeight="1">
      <c r="A1" s="70" t="s">
        <v>191</v>
      </c>
      <c r="B1" s="70"/>
      <c r="C1" s="70" t="s">
        <v>191</v>
      </c>
    </row>
    <row r="2" spans="1:7" ht="15" customHeight="1">
      <c r="A2" s="12"/>
      <c r="B2" s="12"/>
      <c r="C2" s="13" t="s">
        <v>35</v>
      </c>
    </row>
    <row r="3" spans="1:7" ht="15" customHeight="1">
      <c r="A3" s="14" t="str">
        <f>"Показатели"</f>
        <v>Показатели</v>
      </c>
      <c r="B3" s="14" t="str">
        <f>"Код строки"</f>
        <v>Код строки</v>
      </c>
      <c r="C3" s="25">
        <v>42705</v>
      </c>
      <c r="D3" s="35">
        <v>42572</v>
      </c>
      <c r="E3" s="71" t="s">
        <v>341</v>
      </c>
      <c r="F3" s="72"/>
    </row>
    <row r="4" spans="1:7" ht="15" customHeight="1">
      <c r="A4" s="14" t="str">
        <f>"А"</f>
        <v>А</v>
      </c>
      <c r="B4" s="14" t="str">
        <f>"Б"</f>
        <v>Б</v>
      </c>
      <c r="C4" s="14" t="s">
        <v>36</v>
      </c>
      <c r="D4" s="33" t="s">
        <v>36</v>
      </c>
      <c r="E4" s="29" t="s">
        <v>342</v>
      </c>
      <c r="F4" s="29" t="s">
        <v>343</v>
      </c>
    </row>
    <row r="5" spans="1:7" ht="15" customHeight="1">
      <c r="A5" s="15" t="s">
        <v>37</v>
      </c>
      <c r="B5" s="14" t="s">
        <v>31</v>
      </c>
      <c r="C5" s="16">
        <v>238222</v>
      </c>
      <c r="D5" s="36">
        <v>242198</v>
      </c>
      <c r="E5" s="31">
        <f>C5-D5</f>
        <v>-3976</v>
      </c>
      <c r="F5" s="32">
        <f>C5/D5*100</f>
        <v>98.358367946886432</v>
      </c>
      <c r="G5" s="26">
        <f>C6+C8-C5</f>
        <v>0</v>
      </c>
    </row>
    <row r="6" spans="1:7" ht="15" customHeight="1">
      <c r="A6" s="17" t="s">
        <v>192</v>
      </c>
      <c r="B6" s="14" t="s">
        <v>193</v>
      </c>
      <c r="C6" s="16">
        <v>225815</v>
      </c>
      <c r="D6" s="34">
        <v>231240</v>
      </c>
      <c r="E6" s="31">
        <f t="shared" ref="E6:E69" si="0">C6-D6</f>
        <v>-5425</v>
      </c>
      <c r="F6" s="32">
        <f t="shared" ref="F6:F69" si="1">C6/D6*100</f>
        <v>97.653952603355819</v>
      </c>
    </row>
    <row r="7" spans="1:7" ht="15" customHeight="1">
      <c r="A7" s="37" t="s">
        <v>194</v>
      </c>
      <c r="B7" s="38" t="s">
        <v>195</v>
      </c>
      <c r="C7" s="39">
        <v>2171</v>
      </c>
      <c r="D7" s="40">
        <v>162</v>
      </c>
      <c r="E7" s="41">
        <f t="shared" si="0"/>
        <v>2009</v>
      </c>
      <c r="F7" s="42">
        <f t="shared" si="1"/>
        <v>1340.1234567901233</v>
      </c>
    </row>
    <row r="8" spans="1:7" ht="15" customHeight="1">
      <c r="A8" s="43" t="s">
        <v>196</v>
      </c>
      <c r="B8" s="38" t="s">
        <v>197</v>
      </c>
      <c r="C8" s="39">
        <v>12407</v>
      </c>
      <c r="D8" s="40">
        <v>10803</v>
      </c>
      <c r="E8" s="41">
        <f t="shared" si="0"/>
        <v>1604</v>
      </c>
      <c r="F8" s="42">
        <f t="shared" si="1"/>
        <v>114.84772748310654</v>
      </c>
      <c r="G8" s="26">
        <f>C9+C21+C22-C8</f>
        <v>50</v>
      </c>
    </row>
    <row r="9" spans="1:7" ht="15" customHeight="1">
      <c r="A9" s="37" t="s">
        <v>198</v>
      </c>
      <c r="B9" s="38" t="s">
        <v>199</v>
      </c>
      <c r="C9" s="39">
        <v>3197</v>
      </c>
      <c r="D9" s="40">
        <v>1938</v>
      </c>
      <c r="E9" s="41">
        <f t="shared" si="0"/>
        <v>1259</v>
      </c>
      <c r="F9" s="42">
        <f t="shared" si="1"/>
        <v>164.96388028895771</v>
      </c>
    </row>
    <row r="10" spans="1:7" ht="15" customHeight="1">
      <c r="A10" s="44" t="s">
        <v>200</v>
      </c>
      <c r="B10" s="38" t="s">
        <v>201</v>
      </c>
      <c r="C10" s="39">
        <v>2101</v>
      </c>
      <c r="D10" s="40">
        <v>1544</v>
      </c>
      <c r="E10" s="41">
        <f t="shared" si="0"/>
        <v>557</v>
      </c>
      <c r="F10" s="42">
        <f t="shared" si="1"/>
        <v>136.07512953367876</v>
      </c>
    </row>
    <row r="11" spans="1:7" ht="15" customHeight="1">
      <c r="A11" s="19" t="s">
        <v>202</v>
      </c>
      <c r="B11" s="14" t="s">
        <v>203</v>
      </c>
      <c r="C11" s="16">
        <v>0</v>
      </c>
      <c r="D11" s="34">
        <v>0</v>
      </c>
      <c r="E11" s="31">
        <f t="shared" si="0"/>
        <v>0</v>
      </c>
      <c r="F11" s="32" t="e">
        <f t="shared" si="1"/>
        <v>#DIV/0!</v>
      </c>
    </row>
    <row r="12" spans="1:7" ht="15" customHeight="1">
      <c r="A12" s="19" t="s">
        <v>204</v>
      </c>
      <c r="B12" s="14" t="s">
        <v>205</v>
      </c>
      <c r="C12" s="16">
        <v>0</v>
      </c>
      <c r="D12" s="34">
        <v>0</v>
      </c>
      <c r="E12" s="31">
        <f t="shared" si="0"/>
        <v>0</v>
      </c>
      <c r="F12" s="32" t="e">
        <f t="shared" si="1"/>
        <v>#DIV/0!</v>
      </c>
    </row>
    <row r="13" spans="1:7" ht="15" customHeight="1">
      <c r="A13" s="19" t="s">
        <v>206</v>
      </c>
      <c r="B13" s="14" t="s">
        <v>207</v>
      </c>
      <c r="C13" s="16">
        <v>0</v>
      </c>
      <c r="D13" s="34">
        <v>0</v>
      </c>
      <c r="E13" s="31">
        <f t="shared" si="0"/>
        <v>0</v>
      </c>
      <c r="F13" s="32" t="e">
        <f t="shared" si="1"/>
        <v>#DIV/0!</v>
      </c>
    </row>
    <row r="14" spans="1:7" ht="15" customHeight="1">
      <c r="A14" s="44" t="s">
        <v>208</v>
      </c>
      <c r="B14" s="38" t="s">
        <v>209</v>
      </c>
      <c r="C14" s="39">
        <v>835</v>
      </c>
      <c r="D14" s="40">
        <v>125</v>
      </c>
      <c r="E14" s="41">
        <f t="shared" si="0"/>
        <v>710</v>
      </c>
      <c r="F14" s="42">
        <f t="shared" si="1"/>
        <v>668</v>
      </c>
    </row>
    <row r="15" spans="1:7" ht="15" customHeight="1">
      <c r="A15" s="19" t="s">
        <v>210</v>
      </c>
      <c r="B15" s="14" t="s">
        <v>211</v>
      </c>
      <c r="C15" s="16">
        <v>0</v>
      </c>
      <c r="D15" s="34">
        <v>0</v>
      </c>
      <c r="E15" s="31">
        <f t="shared" si="0"/>
        <v>0</v>
      </c>
      <c r="F15" s="32" t="e">
        <f t="shared" si="1"/>
        <v>#DIV/0!</v>
      </c>
    </row>
    <row r="16" spans="1:7" ht="15" customHeight="1">
      <c r="A16" s="19" t="s">
        <v>212</v>
      </c>
      <c r="B16" s="14" t="s">
        <v>213</v>
      </c>
      <c r="C16" s="16">
        <v>269</v>
      </c>
      <c r="D16" s="34">
        <v>270</v>
      </c>
      <c r="E16" s="31">
        <f t="shared" si="0"/>
        <v>-1</v>
      </c>
      <c r="F16" s="32">
        <f t="shared" si="1"/>
        <v>99.629629629629633</v>
      </c>
    </row>
    <row r="17" spans="1:7" ht="15" customHeight="1">
      <c r="A17" s="19" t="s">
        <v>214</v>
      </c>
      <c r="B17" s="14" t="s">
        <v>215</v>
      </c>
      <c r="C17" s="16">
        <v>0</v>
      </c>
      <c r="D17" s="34">
        <v>0</v>
      </c>
      <c r="E17" s="31">
        <f t="shared" si="0"/>
        <v>0</v>
      </c>
      <c r="F17" s="32" t="e">
        <f t="shared" si="1"/>
        <v>#DIV/0!</v>
      </c>
    </row>
    <row r="18" spans="1:7" ht="15" customHeight="1">
      <c r="A18" s="19" t="s">
        <v>216</v>
      </c>
      <c r="B18" s="14" t="s">
        <v>217</v>
      </c>
      <c r="C18" s="16">
        <v>0</v>
      </c>
      <c r="D18" s="34">
        <v>0</v>
      </c>
      <c r="E18" s="31">
        <f t="shared" si="0"/>
        <v>0</v>
      </c>
      <c r="F18" s="32" t="e">
        <f t="shared" si="1"/>
        <v>#DIV/0!</v>
      </c>
    </row>
    <row r="19" spans="1:7" ht="15" customHeight="1">
      <c r="A19" s="19" t="s">
        <v>218</v>
      </c>
      <c r="B19" s="14" t="s">
        <v>219</v>
      </c>
      <c r="C19" s="16">
        <v>0</v>
      </c>
      <c r="D19" s="34">
        <v>0</v>
      </c>
      <c r="E19" s="31">
        <f t="shared" si="0"/>
        <v>0</v>
      </c>
      <c r="F19" s="32" t="e">
        <f t="shared" si="1"/>
        <v>#DIV/0!</v>
      </c>
    </row>
    <row r="20" spans="1:7" ht="15" customHeight="1">
      <c r="A20" s="19" t="s">
        <v>220</v>
      </c>
      <c r="B20" s="14" t="s">
        <v>221</v>
      </c>
      <c r="C20" s="16">
        <v>0</v>
      </c>
      <c r="D20" s="34">
        <v>0</v>
      </c>
      <c r="E20" s="31">
        <f t="shared" si="0"/>
        <v>0</v>
      </c>
      <c r="F20" s="32" t="e">
        <f t="shared" si="1"/>
        <v>#DIV/0!</v>
      </c>
    </row>
    <row r="21" spans="1:7" ht="15" customHeight="1">
      <c r="A21" s="18" t="s">
        <v>43</v>
      </c>
      <c r="B21" s="14" t="s">
        <v>222</v>
      </c>
      <c r="C21" s="16">
        <v>9260</v>
      </c>
      <c r="D21" s="34">
        <v>8905</v>
      </c>
      <c r="E21" s="31">
        <f t="shared" si="0"/>
        <v>355</v>
      </c>
      <c r="F21" s="32">
        <f t="shared" si="1"/>
        <v>103.98652442448062</v>
      </c>
    </row>
    <row r="22" spans="1:7" ht="24.75" customHeight="1">
      <c r="A22" s="18" t="s">
        <v>223</v>
      </c>
      <c r="B22" s="14" t="s">
        <v>224</v>
      </c>
      <c r="C22" s="16">
        <v>0</v>
      </c>
      <c r="D22" s="34">
        <v>0</v>
      </c>
      <c r="E22" s="31">
        <f t="shared" si="0"/>
        <v>0</v>
      </c>
      <c r="F22" s="32" t="e">
        <f t="shared" si="1"/>
        <v>#DIV/0!</v>
      </c>
    </row>
    <row r="23" spans="1:7" ht="15" customHeight="1">
      <c r="A23" s="37"/>
      <c r="B23" s="38"/>
      <c r="C23" s="39"/>
      <c r="D23" s="40">
        <v>155</v>
      </c>
      <c r="E23" s="41">
        <f t="shared" si="0"/>
        <v>-155</v>
      </c>
      <c r="F23" s="42">
        <f t="shared" si="1"/>
        <v>0</v>
      </c>
    </row>
    <row r="24" spans="1:7" ht="15" customHeight="1">
      <c r="A24" s="15" t="s">
        <v>49</v>
      </c>
      <c r="B24" s="14" t="s">
        <v>225</v>
      </c>
      <c r="C24" s="16">
        <v>337174</v>
      </c>
      <c r="D24" s="34">
        <v>338512</v>
      </c>
      <c r="E24" s="31">
        <f t="shared" si="0"/>
        <v>-1338</v>
      </c>
      <c r="F24" s="32">
        <f t="shared" si="1"/>
        <v>99.604740747743065</v>
      </c>
      <c r="G24" s="26">
        <f>C25+C26+C27</f>
        <v>337174</v>
      </c>
    </row>
    <row r="25" spans="1:7" ht="15" customHeight="1">
      <c r="A25" s="17" t="s">
        <v>51</v>
      </c>
      <c r="B25" s="14" t="s">
        <v>226</v>
      </c>
      <c r="C25" s="16">
        <v>334005</v>
      </c>
      <c r="D25" s="34">
        <v>335314</v>
      </c>
      <c r="E25" s="31">
        <f t="shared" si="0"/>
        <v>-1309</v>
      </c>
      <c r="F25" s="32">
        <f t="shared" si="1"/>
        <v>99.609619640098529</v>
      </c>
    </row>
    <row r="26" spans="1:7" ht="15" customHeight="1">
      <c r="A26" s="17" t="s">
        <v>53</v>
      </c>
      <c r="B26" s="14" t="s">
        <v>227</v>
      </c>
      <c r="C26" s="16">
        <v>3157</v>
      </c>
      <c r="D26" s="34">
        <v>3186</v>
      </c>
      <c r="E26" s="31">
        <f t="shared" si="0"/>
        <v>-29</v>
      </c>
      <c r="F26" s="32">
        <f t="shared" si="1"/>
        <v>99.089767733835529</v>
      </c>
    </row>
    <row r="27" spans="1:7" ht="15" customHeight="1">
      <c r="A27" s="17" t="s">
        <v>55</v>
      </c>
      <c r="B27" s="14" t="s">
        <v>228</v>
      </c>
      <c r="C27" s="16">
        <v>12</v>
      </c>
      <c r="D27" s="34">
        <v>12</v>
      </c>
      <c r="E27" s="31">
        <f t="shared" si="0"/>
        <v>0</v>
      </c>
      <c r="F27" s="32">
        <f t="shared" si="1"/>
        <v>100</v>
      </c>
    </row>
    <row r="28" spans="1:7" ht="15" customHeight="1">
      <c r="A28" s="15" t="s">
        <v>229</v>
      </c>
      <c r="B28" s="14" t="s">
        <v>230</v>
      </c>
      <c r="C28" s="16">
        <v>317091</v>
      </c>
      <c r="D28" s="34">
        <v>321254</v>
      </c>
      <c r="E28" s="31">
        <f t="shared" si="0"/>
        <v>-4163</v>
      </c>
      <c r="F28" s="32">
        <f t="shared" si="1"/>
        <v>98.704140648832379</v>
      </c>
      <c r="G28" s="26">
        <f>C29+C60+C72</f>
        <v>317091</v>
      </c>
    </row>
    <row r="29" spans="1:7" ht="15" customHeight="1">
      <c r="A29" s="17" t="s">
        <v>59</v>
      </c>
      <c r="B29" s="14" t="s">
        <v>231</v>
      </c>
      <c r="C29" s="16">
        <v>314416</v>
      </c>
      <c r="D29" s="34">
        <v>318541</v>
      </c>
      <c r="E29" s="31">
        <f t="shared" si="0"/>
        <v>-4125</v>
      </c>
      <c r="F29" s="32">
        <f t="shared" si="1"/>
        <v>98.705033261024482</v>
      </c>
      <c r="G29" s="26">
        <f>C30+C42+C46+C49+C55+C56</f>
        <v>314416</v>
      </c>
    </row>
    <row r="30" spans="1:7" ht="15" customHeight="1">
      <c r="A30" s="18" t="s">
        <v>61</v>
      </c>
      <c r="B30" s="14" t="s">
        <v>232</v>
      </c>
      <c r="C30" s="16">
        <v>266274</v>
      </c>
      <c r="D30" s="34">
        <v>269147</v>
      </c>
      <c r="E30" s="31">
        <f t="shared" si="0"/>
        <v>-2873</v>
      </c>
      <c r="F30" s="32">
        <f t="shared" si="1"/>
        <v>98.932553585958601</v>
      </c>
      <c r="G30" s="26">
        <f>C31+C32+C33+C34+C35</f>
        <v>266274</v>
      </c>
    </row>
    <row r="31" spans="1:7" ht="15" customHeight="1">
      <c r="A31" s="19" t="s">
        <v>63</v>
      </c>
      <c r="B31" s="14" t="s">
        <v>233</v>
      </c>
      <c r="C31" s="16">
        <v>172544</v>
      </c>
      <c r="D31" s="34">
        <v>174398</v>
      </c>
      <c r="E31" s="31">
        <f t="shared" si="0"/>
        <v>-1854</v>
      </c>
      <c r="F31" s="32">
        <f t="shared" si="1"/>
        <v>98.936914414156135</v>
      </c>
    </row>
    <row r="32" spans="1:7" ht="15" customHeight="1">
      <c r="A32" s="19" t="s">
        <v>65</v>
      </c>
      <c r="B32" s="14" t="s">
        <v>234</v>
      </c>
      <c r="C32" s="16">
        <v>76923</v>
      </c>
      <c r="D32" s="34">
        <v>77639</v>
      </c>
      <c r="E32" s="31">
        <f t="shared" si="0"/>
        <v>-716</v>
      </c>
      <c r="F32" s="32">
        <f t="shared" si="1"/>
        <v>99.07778307294015</v>
      </c>
    </row>
    <row r="33" spans="1:7" ht="15" customHeight="1">
      <c r="A33" s="19" t="s">
        <v>67</v>
      </c>
      <c r="B33" s="14" t="s">
        <v>235</v>
      </c>
      <c r="C33" s="16">
        <v>11041</v>
      </c>
      <c r="D33" s="34">
        <v>11194</v>
      </c>
      <c r="E33" s="31">
        <f t="shared" si="0"/>
        <v>-153</v>
      </c>
      <c r="F33" s="32">
        <f t="shared" si="1"/>
        <v>98.633196355190279</v>
      </c>
    </row>
    <row r="34" spans="1:7" ht="15" customHeight="1">
      <c r="A34" s="19" t="s">
        <v>69</v>
      </c>
      <c r="B34" s="14" t="s">
        <v>236</v>
      </c>
      <c r="C34" s="16">
        <v>3611</v>
      </c>
      <c r="D34" s="34">
        <v>3675</v>
      </c>
      <c r="E34" s="31">
        <f t="shared" si="0"/>
        <v>-64</v>
      </c>
      <c r="F34" s="32">
        <f t="shared" si="1"/>
        <v>98.258503401360542</v>
      </c>
    </row>
    <row r="35" spans="1:7" ht="24.75" customHeight="1">
      <c r="A35" s="19" t="s">
        <v>71</v>
      </c>
      <c r="B35" s="14" t="s">
        <v>237</v>
      </c>
      <c r="C35" s="16">
        <v>2155</v>
      </c>
      <c r="D35" s="34">
        <v>2241</v>
      </c>
      <c r="E35" s="31">
        <f t="shared" si="0"/>
        <v>-86</v>
      </c>
      <c r="F35" s="32">
        <f t="shared" si="1"/>
        <v>96.162427487728692</v>
      </c>
    </row>
    <row r="36" spans="1:7" ht="17.25" customHeight="1">
      <c r="A36" s="18" t="s">
        <v>73</v>
      </c>
      <c r="B36" s="14" t="s">
        <v>238</v>
      </c>
      <c r="C36" s="16">
        <v>226</v>
      </c>
      <c r="D36" s="34">
        <v>227</v>
      </c>
      <c r="E36" s="31">
        <f t="shared" si="0"/>
        <v>-1</v>
      </c>
      <c r="F36" s="32">
        <f t="shared" si="1"/>
        <v>99.559471365638757</v>
      </c>
      <c r="G36" s="26">
        <f>C37+C38+C39+C40+C41</f>
        <v>226</v>
      </c>
    </row>
    <row r="37" spans="1:7" ht="15" customHeight="1">
      <c r="A37" s="19" t="s">
        <v>75</v>
      </c>
      <c r="B37" s="14" t="s">
        <v>239</v>
      </c>
      <c r="C37" s="16">
        <v>75</v>
      </c>
      <c r="D37" s="34">
        <v>74</v>
      </c>
      <c r="E37" s="31">
        <f t="shared" si="0"/>
        <v>1</v>
      </c>
      <c r="F37" s="32">
        <f t="shared" si="1"/>
        <v>101.35135135135135</v>
      </c>
    </row>
    <row r="38" spans="1:7" ht="15" customHeight="1">
      <c r="A38" s="19" t="s">
        <v>77</v>
      </c>
      <c r="B38" s="14" t="s">
        <v>240</v>
      </c>
      <c r="C38" s="16">
        <v>86</v>
      </c>
      <c r="D38" s="34">
        <v>88</v>
      </c>
      <c r="E38" s="31">
        <f t="shared" si="0"/>
        <v>-2</v>
      </c>
      <c r="F38" s="32">
        <f t="shared" si="1"/>
        <v>97.727272727272734</v>
      </c>
    </row>
    <row r="39" spans="1:7" ht="15" customHeight="1">
      <c r="A39" s="19" t="s">
        <v>79</v>
      </c>
      <c r="B39" s="14" t="s">
        <v>241</v>
      </c>
      <c r="C39" s="16">
        <v>43</v>
      </c>
      <c r="D39" s="34">
        <v>41</v>
      </c>
      <c r="E39" s="31">
        <f t="shared" si="0"/>
        <v>2</v>
      </c>
      <c r="F39" s="32">
        <f t="shared" si="1"/>
        <v>104.8780487804878</v>
      </c>
    </row>
    <row r="40" spans="1:7" ht="15" customHeight="1">
      <c r="A40" s="19" t="s">
        <v>81</v>
      </c>
      <c r="B40" s="14" t="s">
        <v>242</v>
      </c>
      <c r="C40" s="16">
        <v>19</v>
      </c>
      <c r="D40" s="34">
        <v>21</v>
      </c>
      <c r="E40" s="31">
        <f t="shared" si="0"/>
        <v>-2</v>
      </c>
      <c r="F40" s="32">
        <f t="shared" si="1"/>
        <v>90.476190476190482</v>
      </c>
    </row>
    <row r="41" spans="1:7" ht="15" customHeight="1">
      <c r="A41" s="19" t="s">
        <v>83</v>
      </c>
      <c r="B41" s="14" t="s">
        <v>243</v>
      </c>
      <c r="C41" s="16">
        <v>3</v>
      </c>
      <c r="D41" s="34">
        <v>3</v>
      </c>
      <c r="E41" s="31">
        <f t="shared" si="0"/>
        <v>0</v>
      </c>
      <c r="F41" s="32">
        <f t="shared" si="1"/>
        <v>100</v>
      </c>
    </row>
    <row r="42" spans="1:7" ht="15" customHeight="1">
      <c r="A42" s="18" t="s">
        <v>85</v>
      </c>
      <c r="B42" s="14" t="s">
        <v>244</v>
      </c>
      <c r="C42" s="16">
        <v>8350</v>
      </c>
      <c r="D42" s="34">
        <v>8528</v>
      </c>
      <c r="E42" s="31">
        <f t="shared" si="0"/>
        <v>-178</v>
      </c>
      <c r="F42" s="32">
        <f t="shared" si="1"/>
        <v>97.912757973733591</v>
      </c>
      <c r="G42" s="26">
        <f>C43+C44+C45</f>
        <v>8350</v>
      </c>
    </row>
    <row r="43" spans="1:7" ht="15" customHeight="1">
      <c r="A43" s="19" t="s">
        <v>87</v>
      </c>
      <c r="B43" s="14" t="s">
        <v>245</v>
      </c>
      <c r="C43" s="16">
        <v>4244</v>
      </c>
      <c r="D43" s="34">
        <v>4232</v>
      </c>
      <c r="E43" s="31">
        <f t="shared" si="0"/>
        <v>12</v>
      </c>
      <c r="F43" s="32">
        <f t="shared" si="1"/>
        <v>100.28355387523629</v>
      </c>
    </row>
    <row r="44" spans="1:7" ht="15" customHeight="1">
      <c r="A44" s="19" t="s">
        <v>89</v>
      </c>
      <c r="B44" s="14" t="s">
        <v>246</v>
      </c>
      <c r="C44" s="16">
        <v>3371</v>
      </c>
      <c r="D44" s="34">
        <v>3549</v>
      </c>
      <c r="E44" s="31">
        <f t="shared" si="0"/>
        <v>-178</v>
      </c>
      <c r="F44" s="32">
        <f t="shared" si="1"/>
        <v>94.984502676810365</v>
      </c>
    </row>
    <row r="45" spans="1:7" ht="15" customHeight="1">
      <c r="A45" s="19" t="s">
        <v>91</v>
      </c>
      <c r="B45" s="14" t="s">
        <v>247</v>
      </c>
      <c r="C45" s="16">
        <v>735</v>
      </c>
      <c r="D45" s="34">
        <v>747</v>
      </c>
      <c r="E45" s="31">
        <f t="shared" si="0"/>
        <v>-12</v>
      </c>
      <c r="F45" s="32">
        <f t="shared" si="1"/>
        <v>98.393574297188763</v>
      </c>
    </row>
    <row r="46" spans="1:7" ht="15" customHeight="1">
      <c r="A46" s="18" t="s">
        <v>93</v>
      </c>
      <c r="B46" s="14" t="s">
        <v>248</v>
      </c>
      <c r="C46" s="16">
        <v>4462</v>
      </c>
      <c r="D46" s="34">
        <v>4591</v>
      </c>
      <c r="E46" s="31">
        <f t="shared" si="0"/>
        <v>-129</v>
      </c>
      <c r="F46" s="32">
        <f t="shared" si="1"/>
        <v>97.19015465040296</v>
      </c>
      <c r="G46" s="26">
        <f>C47+C48</f>
        <v>4462</v>
      </c>
    </row>
    <row r="47" spans="1:7" ht="15" customHeight="1">
      <c r="A47" s="19" t="s">
        <v>95</v>
      </c>
      <c r="B47" s="14" t="s">
        <v>249</v>
      </c>
      <c r="C47" s="16">
        <v>4283</v>
      </c>
      <c r="D47" s="34">
        <v>4400</v>
      </c>
      <c r="E47" s="31">
        <f t="shared" si="0"/>
        <v>-117</v>
      </c>
      <c r="F47" s="32">
        <f t="shared" si="1"/>
        <v>97.340909090909093</v>
      </c>
    </row>
    <row r="48" spans="1:7" ht="15" customHeight="1">
      <c r="A48" s="19" t="s">
        <v>97</v>
      </c>
      <c r="B48" s="14" t="s">
        <v>250</v>
      </c>
      <c r="C48" s="16">
        <v>179</v>
      </c>
      <c r="D48" s="34">
        <v>191</v>
      </c>
      <c r="E48" s="31">
        <f t="shared" si="0"/>
        <v>-12</v>
      </c>
      <c r="F48" s="32">
        <f t="shared" si="1"/>
        <v>93.717277486911001</v>
      </c>
    </row>
    <row r="49" spans="1:7" ht="15" customHeight="1">
      <c r="A49" s="18" t="s">
        <v>99</v>
      </c>
      <c r="B49" s="14" t="s">
        <v>251</v>
      </c>
      <c r="C49" s="16">
        <v>28325</v>
      </c>
      <c r="D49" s="34">
        <v>28465</v>
      </c>
      <c r="E49" s="31">
        <f t="shared" si="0"/>
        <v>-140</v>
      </c>
      <c r="F49" s="32">
        <f t="shared" si="1"/>
        <v>99.508167925522571</v>
      </c>
      <c r="G49" s="26">
        <f>C50+C51+C52+C53+C54</f>
        <v>28325</v>
      </c>
    </row>
    <row r="50" spans="1:7" ht="15" customHeight="1">
      <c r="A50" s="19" t="s">
        <v>63</v>
      </c>
      <c r="B50" s="14" t="s">
        <v>252</v>
      </c>
      <c r="C50" s="16">
        <v>9905</v>
      </c>
      <c r="D50" s="34">
        <v>9943</v>
      </c>
      <c r="E50" s="31">
        <f t="shared" si="0"/>
        <v>-38</v>
      </c>
      <c r="F50" s="32">
        <f t="shared" si="1"/>
        <v>99.617821583023243</v>
      </c>
    </row>
    <row r="51" spans="1:7" ht="15" customHeight="1">
      <c r="A51" s="19" t="s">
        <v>65</v>
      </c>
      <c r="B51" s="14" t="s">
        <v>253</v>
      </c>
      <c r="C51" s="16">
        <v>12837</v>
      </c>
      <c r="D51" s="34">
        <v>12858</v>
      </c>
      <c r="E51" s="31">
        <f t="shared" si="0"/>
        <v>-21</v>
      </c>
      <c r="F51" s="32">
        <f t="shared" si="1"/>
        <v>99.836677554829677</v>
      </c>
    </row>
    <row r="52" spans="1:7" ht="15" customHeight="1">
      <c r="A52" s="19" t="s">
        <v>67</v>
      </c>
      <c r="B52" s="14" t="s">
        <v>254</v>
      </c>
      <c r="C52" s="16">
        <v>881</v>
      </c>
      <c r="D52" s="34">
        <v>889</v>
      </c>
      <c r="E52" s="31">
        <f t="shared" si="0"/>
        <v>-8</v>
      </c>
      <c r="F52" s="32">
        <f t="shared" si="1"/>
        <v>99.100112485939263</v>
      </c>
    </row>
    <row r="53" spans="1:7" ht="15" customHeight="1">
      <c r="A53" s="19" t="s">
        <v>69</v>
      </c>
      <c r="B53" s="14" t="s">
        <v>255</v>
      </c>
      <c r="C53" s="16">
        <v>2419</v>
      </c>
      <c r="D53" s="34">
        <v>2458</v>
      </c>
      <c r="E53" s="31">
        <f t="shared" si="0"/>
        <v>-39</v>
      </c>
      <c r="F53" s="32">
        <f t="shared" si="1"/>
        <v>98.413344182261994</v>
      </c>
    </row>
    <row r="54" spans="1:7" ht="24.75" customHeight="1">
      <c r="A54" s="19" t="s">
        <v>71</v>
      </c>
      <c r="B54" s="14" t="s">
        <v>256</v>
      </c>
      <c r="C54" s="16">
        <v>2283</v>
      </c>
      <c r="D54" s="34">
        <v>2317</v>
      </c>
      <c r="E54" s="31">
        <f t="shared" si="0"/>
        <v>-34</v>
      </c>
      <c r="F54" s="32">
        <f t="shared" si="1"/>
        <v>98.532585239533873</v>
      </c>
    </row>
    <row r="55" spans="1:7" ht="15" customHeight="1">
      <c r="A55" s="37" t="s">
        <v>106</v>
      </c>
      <c r="B55" s="38" t="s">
        <v>257</v>
      </c>
      <c r="C55" s="39">
        <v>6873</v>
      </c>
      <c r="D55" s="40">
        <v>7672</v>
      </c>
      <c r="E55" s="41">
        <f t="shared" si="0"/>
        <v>-799</v>
      </c>
      <c r="F55" s="42">
        <f t="shared" si="1"/>
        <v>89.585505735140771</v>
      </c>
    </row>
    <row r="56" spans="1:7" ht="15" customHeight="1">
      <c r="A56" s="18" t="s">
        <v>108</v>
      </c>
      <c r="B56" s="14" t="s">
        <v>258</v>
      </c>
      <c r="C56" s="16">
        <v>132</v>
      </c>
      <c r="D56" s="34">
        <v>138</v>
      </c>
      <c r="E56" s="31">
        <f t="shared" si="0"/>
        <v>-6</v>
      </c>
      <c r="F56" s="32">
        <f t="shared" si="1"/>
        <v>95.652173913043484</v>
      </c>
      <c r="G56" s="26">
        <f>C57+C58</f>
        <v>132</v>
      </c>
    </row>
    <row r="57" spans="1:7" ht="15" customHeight="1">
      <c r="A57" s="19" t="s">
        <v>110</v>
      </c>
      <c r="B57" s="14" t="s">
        <v>259</v>
      </c>
      <c r="C57" s="16">
        <v>69</v>
      </c>
      <c r="D57" s="34">
        <v>70</v>
      </c>
      <c r="E57" s="31">
        <f t="shared" si="0"/>
        <v>-1</v>
      </c>
      <c r="F57" s="32">
        <f t="shared" si="1"/>
        <v>98.571428571428584</v>
      </c>
    </row>
    <row r="58" spans="1:7" ht="15" customHeight="1">
      <c r="A58" s="19" t="s">
        <v>112</v>
      </c>
      <c r="B58" s="14" t="s">
        <v>260</v>
      </c>
      <c r="C58" s="16">
        <v>63</v>
      </c>
      <c r="D58" s="34">
        <v>68</v>
      </c>
      <c r="E58" s="31">
        <f t="shared" si="0"/>
        <v>-5</v>
      </c>
      <c r="F58" s="32">
        <f t="shared" si="1"/>
        <v>92.64705882352942</v>
      </c>
    </row>
    <row r="59" spans="1:7" ht="15" customHeight="1">
      <c r="A59" s="18" t="s">
        <v>114</v>
      </c>
      <c r="B59" s="14" t="s">
        <v>261</v>
      </c>
      <c r="C59" s="16">
        <v>307415</v>
      </c>
      <c r="D59" s="34">
        <v>310771</v>
      </c>
      <c r="E59" s="31">
        <f t="shared" si="0"/>
        <v>-3356</v>
      </c>
      <c r="F59" s="32">
        <f t="shared" si="1"/>
        <v>98.920105157817176</v>
      </c>
    </row>
    <row r="60" spans="1:7" ht="15" customHeight="1">
      <c r="A60" s="17" t="s">
        <v>262</v>
      </c>
      <c r="B60" s="14" t="s">
        <v>263</v>
      </c>
      <c r="C60" s="16">
        <v>2670</v>
      </c>
      <c r="D60" s="34">
        <v>2713</v>
      </c>
      <c r="E60" s="31">
        <f t="shared" si="0"/>
        <v>-43</v>
      </c>
      <c r="F60" s="32">
        <f t="shared" si="1"/>
        <v>98.415038702543313</v>
      </c>
      <c r="G60" s="26">
        <f>C61+C64+C67+C70+C71</f>
        <v>2670</v>
      </c>
    </row>
    <row r="61" spans="1:7" ht="15" customHeight="1">
      <c r="A61" s="18" t="s">
        <v>118</v>
      </c>
      <c r="B61" s="14" t="s">
        <v>264</v>
      </c>
      <c r="C61" s="16">
        <v>2639</v>
      </c>
      <c r="D61" s="34">
        <v>2679</v>
      </c>
      <c r="E61" s="31">
        <f t="shared" si="0"/>
        <v>-40</v>
      </c>
      <c r="F61" s="32">
        <f t="shared" si="1"/>
        <v>98.506905561776776</v>
      </c>
      <c r="G61" s="26">
        <f>C62+C63</f>
        <v>2639</v>
      </c>
    </row>
    <row r="62" spans="1:7" ht="15" customHeight="1">
      <c r="A62" s="19" t="s">
        <v>63</v>
      </c>
      <c r="B62" s="14" t="s">
        <v>265</v>
      </c>
      <c r="C62" s="16">
        <v>2471</v>
      </c>
      <c r="D62" s="34">
        <v>2507</v>
      </c>
      <c r="E62" s="31">
        <f t="shared" si="0"/>
        <v>-36</v>
      </c>
      <c r="F62" s="32">
        <f t="shared" si="1"/>
        <v>98.564020741922619</v>
      </c>
    </row>
    <row r="63" spans="1:7" ht="15" customHeight="1">
      <c r="A63" s="19" t="s">
        <v>121</v>
      </c>
      <c r="B63" s="14" t="s">
        <v>266</v>
      </c>
      <c r="C63" s="16">
        <v>168</v>
      </c>
      <c r="D63" s="34">
        <v>172</v>
      </c>
      <c r="E63" s="31">
        <f t="shared" si="0"/>
        <v>-4</v>
      </c>
      <c r="F63" s="32">
        <f t="shared" si="1"/>
        <v>97.674418604651152</v>
      </c>
    </row>
    <row r="64" spans="1:7" ht="15" customHeight="1">
      <c r="A64" s="18" t="s">
        <v>123</v>
      </c>
      <c r="B64" s="14" t="s">
        <v>267</v>
      </c>
      <c r="C64" s="16">
        <v>6</v>
      </c>
      <c r="D64" s="34">
        <v>6</v>
      </c>
      <c r="E64" s="31">
        <f t="shared" si="0"/>
        <v>0</v>
      </c>
      <c r="F64" s="32">
        <f t="shared" si="1"/>
        <v>100</v>
      </c>
      <c r="G64" s="26">
        <f>C65+C66</f>
        <v>6</v>
      </c>
    </row>
    <row r="65" spans="1:8" ht="15" customHeight="1">
      <c r="A65" s="19" t="s">
        <v>63</v>
      </c>
      <c r="B65" s="14" t="s">
        <v>268</v>
      </c>
      <c r="C65" s="16">
        <v>4</v>
      </c>
      <c r="D65" s="34">
        <v>4</v>
      </c>
      <c r="E65" s="31">
        <f t="shared" si="0"/>
        <v>0</v>
      </c>
      <c r="F65" s="32">
        <f t="shared" si="1"/>
        <v>100</v>
      </c>
    </row>
    <row r="66" spans="1:8" ht="15" customHeight="1">
      <c r="A66" s="19" t="s">
        <v>121</v>
      </c>
      <c r="B66" s="14" t="s">
        <v>269</v>
      </c>
      <c r="C66" s="16">
        <v>2</v>
      </c>
      <c r="D66" s="34">
        <v>2</v>
      </c>
      <c r="E66" s="31">
        <f t="shared" si="0"/>
        <v>0</v>
      </c>
      <c r="F66" s="32">
        <f t="shared" si="1"/>
        <v>100</v>
      </c>
    </row>
    <row r="67" spans="1:8" ht="15" customHeight="1">
      <c r="A67" s="37" t="s">
        <v>127</v>
      </c>
      <c r="B67" s="38" t="s">
        <v>270</v>
      </c>
      <c r="C67" s="39">
        <v>25</v>
      </c>
      <c r="D67" s="40">
        <v>28</v>
      </c>
      <c r="E67" s="41">
        <f t="shared" si="0"/>
        <v>-3</v>
      </c>
      <c r="F67" s="42">
        <f t="shared" si="1"/>
        <v>89.285714285714292</v>
      </c>
      <c r="G67" s="26">
        <f>C68+C69</f>
        <v>25</v>
      </c>
    </row>
    <row r="68" spans="1:8" ht="15" customHeight="1">
      <c r="A68" s="19" t="s">
        <v>63</v>
      </c>
      <c r="B68" s="14" t="s">
        <v>271</v>
      </c>
      <c r="C68" s="16">
        <v>8</v>
      </c>
      <c r="D68" s="34">
        <v>8</v>
      </c>
      <c r="E68" s="31">
        <f t="shared" si="0"/>
        <v>0</v>
      </c>
      <c r="F68" s="32">
        <f t="shared" si="1"/>
        <v>100</v>
      </c>
    </row>
    <row r="69" spans="1:8" ht="15" customHeight="1">
      <c r="A69" s="44" t="s">
        <v>121</v>
      </c>
      <c r="B69" s="38" t="s">
        <v>272</v>
      </c>
      <c r="C69" s="39">
        <v>17</v>
      </c>
      <c r="D69" s="40">
        <v>20</v>
      </c>
      <c r="E69" s="41">
        <f t="shared" si="0"/>
        <v>-3</v>
      </c>
      <c r="F69" s="42">
        <f t="shared" si="1"/>
        <v>85</v>
      </c>
    </row>
    <row r="70" spans="1:8" ht="15" customHeight="1">
      <c r="A70" s="18" t="s">
        <v>131</v>
      </c>
      <c r="B70" s="14" t="s">
        <v>273</v>
      </c>
      <c r="C70" s="16">
        <v>0</v>
      </c>
      <c r="D70" s="34">
        <v>0</v>
      </c>
      <c r="E70" s="31">
        <f t="shared" ref="E70:E133" si="2">C70-D70</f>
        <v>0</v>
      </c>
      <c r="F70" s="32" t="e">
        <f t="shared" ref="F70:F133" si="3">C70/D70*100</f>
        <v>#DIV/0!</v>
      </c>
    </row>
    <row r="71" spans="1:8" ht="15" customHeight="1">
      <c r="A71" s="18" t="s">
        <v>133</v>
      </c>
      <c r="B71" s="14" t="s">
        <v>274</v>
      </c>
      <c r="C71" s="16">
        <v>0</v>
      </c>
      <c r="D71" s="34">
        <v>0</v>
      </c>
      <c r="E71" s="31">
        <f t="shared" si="2"/>
        <v>0</v>
      </c>
      <c r="F71" s="32" t="e">
        <f t="shared" si="3"/>
        <v>#DIV/0!</v>
      </c>
    </row>
    <row r="72" spans="1:8" ht="15" customHeight="1">
      <c r="A72" s="17" t="s">
        <v>135</v>
      </c>
      <c r="B72" s="14" t="s">
        <v>275</v>
      </c>
      <c r="C72" s="16">
        <v>5</v>
      </c>
      <c r="D72" s="34">
        <v>0</v>
      </c>
      <c r="E72" s="31">
        <f t="shared" si="2"/>
        <v>5</v>
      </c>
      <c r="F72" s="32" t="e">
        <f t="shared" si="3"/>
        <v>#DIV/0!</v>
      </c>
    </row>
    <row r="73" spans="1:8" ht="15" customHeight="1">
      <c r="A73" s="15" t="s">
        <v>137</v>
      </c>
      <c r="B73" s="14" t="s">
        <v>276</v>
      </c>
      <c r="C73" s="16">
        <v>754847</v>
      </c>
      <c r="D73" s="34">
        <v>780396</v>
      </c>
      <c r="E73" s="31">
        <f t="shared" si="2"/>
        <v>-25549</v>
      </c>
      <c r="F73" s="32">
        <f t="shared" si="3"/>
        <v>96.72614928831004</v>
      </c>
      <c r="G73" s="26">
        <f>C74+C105+C117</f>
        <v>754847</v>
      </c>
    </row>
    <row r="74" spans="1:8" ht="15" customHeight="1">
      <c r="A74" s="17" t="s">
        <v>277</v>
      </c>
      <c r="B74" s="14" t="s">
        <v>278</v>
      </c>
      <c r="C74" s="16">
        <v>750819</v>
      </c>
      <c r="D74" s="34">
        <v>776277</v>
      </c>
      <c r="E74" s="31">
        <f t="shared" si="2"/>
        <v>-25458</v>
      </c>
      <c r="F74" s="32">
        <f t="shared" si="3"/>
        <v>96.720500542976282</v>
      </c>
      <c r="G74" s="16">
        <v>743753</v>
      </c>
      <c r="H74" s="26">
        <f>C75+C87+C91+C94+C100+C101</f>
        <v>750819</v>
      </c>
    </row>
    <row r="75" spans="1:8" ht="15" customHeight="1">
      <c r="A75" s="18" t="s">
        <v>61</v>
      </c>
      <c r="B75" s="14" t="s">
        <v>279</v>
      </c>
      <c r="C75" s="16">
        <v>550981</v>
      </c>
      <c r="D75" s="34">
        <v>565166</v>
      </c>
      <c r="E75" s="31">
        <f t="shared" si="2"/>
        <v>-14185</v>
      </c>
      <c r="F75" s="32">
        <f t="shared" si="3"/>
        <v>97.490117947647235</v>
      </c>
      <c r="G75" s="26">
        <f>C76+C77+C78+C79+C80</f>
        <v>550981</v>
      </c>
    </row>
    <row r="76" spans="1:8" ht="15" customHeight="1">
      <c r="A76" s="19" t="s">
        <v>63</v>
      </c>
      <c r="B76" s="14" t="s">
        <v>280</v>
      </c>
      <c r="C76" s="16">
        <v>159291</v>
      </c>
      <c r="D76" s="34">
        <v>162360</v>
      </c>
      <c r="E76" s="31">
        <f t="shared" si="2"/>
        <v>-3069</v>
      </c>
      <c r="F76" s="32">
        <f t="shared" si="3"/>
        <v>98.109756097560975</v>
      </c>
    </row>
    <row r="77" spans="1:8" ht="15" customHeight="1">
      <c r="A77" s="19" t="s">
        <v>65</v>
      </c>
      <c r="B77" s="14" t="s">
        <v>281</v>
      </c>
      <c r="C77" s="16">
        <v>183871</v>
      </c>
      <c r="D77" s="34">
        <v>187128</v>
      </c>
      <c r="E77" s="31">
        <f t="shared" si="2"/>
        <v>-3257</v>
      </c>
      <c r="F77" s="32">
        <f t="shared" si="3"/>
        <v>98.25948014193493</v>
      </c>
    </row>
    <row r="78" spans="1:8" ht="15" customHeight="1">
      <c r="A78" s="19" t="s">
        <v>67</v>
      </c>
      <c r="B78" s="14" t="s">
        <v>282</v>
      </c>
      <c r="C78" s="16">
        <v>79531</v>
      </c>
      <c r="D78" s="34">
        <v>81521</v>
      </c>
      <c r="E78" s="31">
        <f t="shared" si="2"/>
        <v>-1990</v>
      </c>
      <c r="F78" s="32">
        <f t="shared" si="3"/>
        <v>97.558911200794881</v>
      </c>
    </row>
    <row r="79" spans="1:8" ht="15" customHeight="1">
      <c r="A79" s="19" t="s">
        <v>69</v>
      </c>
      <c r="B79" s="14" t="s">
        <v>283</v>
      </c>
      <c r="C79" s="16">
        <v>50705</v>
      </c>
      <c r="D79" s="34">
        <v>52344</v>
      </c>
      <c r="E79" s="31">
        <f t="shared" si="2"/>
        <v>-1639</v>
      </c>
      <c r="F79" s="32">
        <f t="shared" si="3"/>
        <v>96.868791074430689</v>
      </c>
    </row>
    <row r="80" spans="1:8" ht="24.75" customHeight="1">
      <c r="A80" s="19" t="s">
        <v>71</v>
      </c>
      <c r="B80" s="14" t="s">
        <v>284</v>
      </c>
      <c r="C80" s="16">
        <v>77583</v>
      </c>
      <c r="D80" s="34">
        <v>81813</v>
      </c>
      <c r="E80" s="31">
        <f t="shared" si="2"/>
        <v>-4230</v>
      </c>
      <c r="F80" s="32">
        <f t="shared" si="3"/>
        <v>94.829672545927906</v>
      </c>
    </row>
    <row r="81" spans="1:7" ht="21" customHeight="1">
      <c r="A81" s="18" t="s">
        <v>73</v>
      </c>
      <c r="B81" s="14" t="s">
        <v>285</v>
      </c>
      <c r="C81" s="16">
        <v>6623</v>
      </c>
      <c r="D81" s="34">
        <v>6697</v>
      </c>
      <c r="E81" s="31">
        <f t="shared" si="2"/>
        <v>-74</v>
      </c>
      <c r="F81" s="32">
        <f t="shared" si="3"/>
        <v>98.895027624309392</v>
      </c>
      <c r="G81" s="26">
        <f>C82+C83+C84+C85+C86</f>
        <v>6623</v>
      </c>
    </row>
    <row r="82" spans="1:7" ht="15" customHeight="1">
      <c r="A82" s="19" t="s">
        <v>75</v>
      </c>
      <c r="B82" s="14" t="s">
        <v>286</v>
      </c>
      <c r="C82" s="16">
        <v>1970</v>
      </c>
      <c r="D82" s="34">
        <v>1963</v>
      </c>
      <c r="E82" s="31">
        <f t="shared" si="2"/>
        <v>7</v>
      </c>
      <c r="F82" s="32">
        <f t="shared" si="3"/>
        <v>100.35659704533877</v>
      </c>
    </row>
    <row r="83" spans="1:7" ht="15" customHeight="1">
      <c r="A83" s="19" t="s">
        <v>77</v>
      </c>
      <c r="B83" s="14" t="s">
        <v>287</v>
      </c>
      <c r="C83" s="16">
        <v>1685</v>
      </c>
      <c r="D83" s="34">
        <v>1693</v>
      </c>
      <c r="E83" s="31">
        <f t="shared" si="2"/>
        <v>-8</v>
      </c>
      <c r="F83" s="32">
        <f t="shared" si="3"/>
        <v>99.527466036621377</v>
      </c>
    </row>
    <row r="84" spans="1:7" ht="15" customHeight="1">
      <c r="A84" s="19" t="s">
        <v>79</v>
      </c>
      <c r="B84" s="14" t="s">
        <v>288</v>
      </c>
      <c r="C84" s="16">
        <v>655</v>
      </c>
      <c r="D84" s="34">
        <v>648</v>
      </c>
      <c r="E84" s="31">
        <f t="shared" si="2"/>
        <v>7</v>
      </c>
      <c r="F84" s="32">
        <f t="shared" si="3"/>
        <v>101.08024691358024</v>
      </c>
    </row>
    <row r="85" spans="1:7" ht="15" customHeight="1">
      <c r="A85" s="19" t="s">
        <v>81</v>
      </c>
      <c r="B85" s="14" t="s">
        <v>289</v>
      </c>
      <c r="C85" s="16">
        <v>1830</v>
      </c>
      <c r="D85" s="34">
        <v>1910</v>
      </c>
      <c r="E85" s="31">
        <f t="shared" si="2"/>
        <v>-80</v>
      </c>
      <c r="F85" s="32">
        <f t="shared" si="3"/>
        <v>95.81151832460732</v>
      </c>
    </row>
    <row r="86" spans="1:7" ht="15" customHeight="1">
      <c r="A86" s="19" t="s">
        <v>83</v>
      </c>
      <c r="B86" s="14" t="s">
        <v>290</v>
      </c>
      <c r="C86" s="16">
        <v>483</v>
      </c>
      <c r="D86" s="34">
        <v>483</v>
      </c>
      <c r="E86" s="31">
        <f t="shared" si="2"/>
        <v>0</v>
      </c>
      <c r="F86" s="32">
        <f t="shared" si="3"/>
        <v>100</v>
      </c>
    </row>
    <row r="87" spans="1:7" ht="15" customHeight="1">
      <c r="A87" s="18" t="s">
        <v>85</v>
      </c>
      <c r="B87" s="14" t="s">
        <v>291</v>
      </c>
      <c r="C87" s="16">
        <v>2410</v>
      </c>
      <c r="D87" s="34">
        <v>2539</v>
      </c>
      <c r="E87" s="31">
        <f t="shared" si="2"/>
        <v>-129</v>
      </c>
      <c r="F87" s="32">
        <f t="shared" si="3"/>
        <v>94.91925955100433</v>
      </c>
      <c r="G87" s="26">
        <f>C88+C89+C90</f>
        <v>2410</v>
      </c>
    </row>
    <row r="88" spans="1:7" ht="15" customHeight="1">
      <c r="A88" s="44" t="s">
        <v>87</v>
      </c>
      <c r="B88" s="38" t="s">
        <v>292</v>
      </c>
      <c r="C88" s="39">
        <v>282</v>
      </c>
      <c r="D88" s="40">
        <v>428</v>
      </c>
      <c r="E88" s="41">
        <f t="shared" si="2"/>
        <v>-146</v>
      </c>
      <c r="F88" s="42">
        <f t="shared" si="3"/>
        <v>65.887850467289724</v>
      </c>
    </row>
    <row r="89" spans="1:7" ht="15" customHeight="1">
      <c r="A89" s="19" t="s">
        <v>89</v>
      </c>
      <c r="B89" s="14" t="s">
        <v>293</v>
      </c>
      <c r="C89" s="16">
        <v>1034</v>
      </c>
      <c r="D89" s="34">
        <v>1082</v>
      </c>
      <c r="E89" s="31">
        <f t="shared" si="2"/>
        <v>-48</v>
      </c>
      <c r="F89" s="32">
        <f t="shared" si="3"/>
        <v>95.563770794824393</v>
      </c>
    </row>
    <row r="90" spans="1:7" ht="15" customHeight="1">
      <c r="A90" s="19" t="s">
        <v>91</v>
      </c>
      <c r="B90" s="14" t="s">
        <v>294</v>
      </c>
      <c r="C90" s="16">
        <v>1094</v>
      </c>
      <c r="D90" s="34">
        <v>1029</v>
      </c>
      <c r="E90" s="31">
        <f t="shared" si="2"/>
        <v>65</v>
      </c>
      <c r="F90" s="32">
        <f t="shared" si="3"/>
        <v>106.31681243926141</v>
      </c>
    </row>
    <row r="91" spans="1:7" ht="15" customHeight="1">
      <c r="A91" s="18" t="s">
        <v>93</v>
      </c>
      <c r="B91" s="14" t="s">
        <v>295</v>
      </c>
      <c r="C91" s="16">
        <v>14314</v>
      </c>
      <c r="D91" s="34">
        <v>14789</v>
      </c>
      <c r="E91" s="31">
        <f t="shared" si="2"/>
        <v>-475</v>
      </c>
      <c r="F91" s="32">
        <f t="shared" si="3"/>
        <v>96.788153357224957</v>
      </c>
      <c r="G91" s="26">
        <f>C92+C93</f>
        <v>14314</v>
      </c>
    </row>
    <row r="92" spans="1:7" ht="15" customHeight="1">
      <c r="A92" s="19" t="s">
        <v>95</v>
      </c>
      <c r="B92" s="14" t="s">
        <v>296</v>
      </c>
      <c r="C92" s="16">
        <v>11325</v>
      </c>
      <c r="D92" s="34">
        <v>11742</v>
      </c>
      <c r="E92" s="31">
        <f t="shared" si="2"/>
        <v>-417</v>
      </c>
      <c r="F92" s="32">
        <f t="shared" si="3"/>
        <v>96.448645886561053</v>
      </c>
    </row>
    <row r="93" spans="1:7" ht="15" customHeight="1">
      <c r="A93" s="19" t="s">
        <v>97</v>
      </c>
      <c r="B93" s="14" t="s">
        <v>297</v>
      </c>
      <c r="C93" s="16">
        <v>2989</v>
      </c>
      <c r="D93" s="34">
        <v>3047</v>
      </c>
      <c r="E93" s="31">
        <f t="shared" si="2"/>
        <v>-58</v>
      </c>
      <c r="F93" s="32">
        <f t="shared" si="3"/>
        <v>98.096488349195937</v>
      </c>
    </row>
    <row r="94" spans="1:7" ht="15" customHeight="1">
      <c r="A94" s="18" t="s">
        <v>99</v>
      </c>
      <c r="B94" s="14" t="s">
        <v>298</v>
      </c>
      <c r="C94" s="16">
        <v>176064</v>
      </c>
      <c r="D94" s="34">
        <v>181078</v>
      </c>
      <c r="E94" s="31">
        <f t="shared" si="2"/>
        <v>-5014</v>
      </c>
      <c r="F94" s="32">
        <f t="shared" si="3"/>
        <v>97.231027513005444</v>
      </c>
      <c r="G94" s="26">
        <f>C95+C96+C97+C98+C99</f>
        <v>176064</v>
      </c>
    </row>
    <row r="95" spans="1:7" ht="15" customHeight="1">
      <c r="A95" s="19" t="s">
        <v>63</v>
      </c>
      <c r="B95" s="14" t="s">
        <v>299</v>
      </c>
      <c r="C95" s="16">
        <v>19617</v>
      </c>
      <c r="D95" s="34">
        <v>19976</v>
      </c>
      <c r="E95" s="31">
        <f t="shared" si="2"/>
        <v>-359</v>
      </c>
      <c r="F95" s="32">
        <f t="shared" si="3"/>
        <v>98.202843412094509</v>
      </c>
    </row>
    <row r="96" spans="1:7" ht="15" customHeight="1">
      <c r="A96" s="19" t="s">
        <v>65</v>
      </c>
      <c r="B96" s="14" t="s">
        <v>300</v>
      </c>
      <c r="C96" s="16">
        <v>55536</v>
      </c>
      <c r="D96" s="34">
        <v>57799</v>
      </c>
      <c r="E96" s="31">
        <f t="shared" si="2"/>
        <v>-2263</v>
      </c>
      <c r="F96" s="32">
        <f t="shared" si="3"/>
        <v>96.084707347877995</v>
      </c>
    </row>
    <row r="97" spans="1:7" ht="15" customHeight="1">
      <c r="A97" s="19" t="s">
        <v>67</v>
      </c>
      <c r="B97" s="14" t="s">
        <v>301</v>
      </c>
      <c r="C97" s="16">
        <v>6701</v>
      </c>
      <c r="D97" s="34">
        <v>6773</v>
      </c>
      <c r="E97" s="31">
        <f t="shared" si="2"/>
        <v>-72</v>
      </c>
      <c r="F97" s="32">
        <f t="shared" si="3"/>
        <v>98.936955558836559</v>
      </c>
    </row>
    <row r="98" spans="1:7" ht="15" customHeight="1">
      <c r="A98" s="19" t="s">
        <v>69</v>
      </c>
      <c r="B98" s="14" t="s">
        <v>302</v>
      </c>
      <c r="C98" s="16">
        <v>31004</v>
      </c>
      <c r="D98" s="34">
        <v>31694</v>
      </c>
      <c r="E98" s="31">
        <f t="shared" si="2"/>
        <v>-690</v>
      </c>
      <c r="F98" s="32">
        <f t="shared" si="3"/>
        <v>97.822931785195934</v>
      </c>
    </row>
    <row r="99" spans="1:7" ht="24.75" customHeight="1">
      <c r="A99" s="19" t="s">
        <v>71</v>
      </c>
      <c r="B99" s="14" t="s">
        <v>303</v>
      </c>
      <c r="C99" s="16">
        <v>63206</v>
      </c>
      <c r="D99" s="34">
        <v>64836</v>
      </c>
      <c r="E99" s="31">
        <f t="shared" si="2"/>
        <v>-1630</v>
      </c>
      <c r="F99" s="32">
        <f t="shared" si="3"/>
        <v>97.485964587574799</v>
      </c>
    </row>
    <row r="100" spans="1:7" ht="15" customHeight="1">
      <c r="A100" s="37" t="s">
        <v>106</v>
      </c>
      <c r="B100" s="38" t="s">
        <v>304</v>
      </c>
      <c r="C100" s="39">
        <v>6819</v>
      </c>
      <c r="D100" s="40">
        <v>12467</v>
      </c>
      <c r="E100" s="41">
        <f t="shared" si="2"/>
        <v>-5648</v>
      </c>
      <c r="F100" s="42">
        <f t="shared" si="3"/>
        <v>54.696398492018929</v>
      </c>
    </row>
    <row r="101" spans="1:7" ht="15" customHeight="1">
      <c r="A101" s="18" t="s">
        <v>108</v>
      </c>
      <c r="B101" s="14" t="s">
        <v>305</v>
      </c>
      <c r="C101" s="16">
        <v>231</v>
      </c>
      <c r="D101" s="34">
        <v>238</v>
      </c>
      <c r="E101" s="31">
        <f t="shared" si="2"/>
        <v>-7</v>
      </c>
      <c r="F101" s="32">
        <f t="shared" si="3"/>
        <v>97.058823529411768</v>
      </c>
      <c r="G101" s="26">
        <f>C102+C103</f>
        <v>231</v>
      </c>
    </row>
    <row r="102" spans="1:7" ht="15" customHeight="1">
      <c r="A102" s="19" t="s">
        <v>110</v>
      </c>
      <c r="B102" s="14" t="s">
        <v>306</v>
      </c>
      <c r="C102" s="16">
        <v>39</v>
      </c>
      <c r="D102" s="34">
        <v>38</v>
      </c>
      <c r="E102" s="31">
        <f t="shared" si="2"/>
        <v>1</v>
      </c>
      <c r="F102" s="32">
        <f t="shared" si="3"/>
        <v>102.63157894736842</v>
      </c>
    </row>
    <row r="103" spans="1:7" ht="15" customHeight="1">
      <c r="A103" s="19" t="s">
        <v>112</v>
      </c>
      <c r="B103" s="14" t="s">
        <v>307</v>
      </c>
      <c r="C103" s="16">
        <v>192</v>
      </c>
      <c r="D103" s="34">
        <v>200</v>
      </c>
      <c r="E103" s="31">
        <f t="shared" si="2"/>
        <v>-8</v>
      </c>
      <c r="F103" s="32">
        <f t="shared" si="3"/>
        <v>96</v>
      </c>
    </row>
    <row r="104" spans="1:7" ht="15" customHeight="1">
      <c r="A104" s="18" t="s">
        <v>114</v>
      </c>
      <c r="B104" s="14" t="s">
        <v>308</v>
      </c>
      <c r="C104" s="16">
        <v>743753</v>
      </c>
      <c r="D104" s="34">
        <v>763730</v>
      </c>
      <c r="E104" s="31">
        <f t="shared" si="2"/>
        <v>-19977</v>
      </c>
      <c r="F104" s="32">
        <f t="shared" si="3"/>
        <v>97.384285022193708</v>
      </c>
    </row>
    <row r="105" spans="1:7" ht="15" customHeight="1">
      <c r="A105" s="17" t="s">
        <v>262</v>
      </c>
      <c r="B105" s="14" t="s">
        <v>309</v>
      </c>
      <c r="C105" s="16">
        <v>3986</v>
      </c>
      <c r="D105" s="34">
        <v>4119</v>
      </c>
      <c r="E105" s="31">
        <f t="shared" si="2"/>
        <v>-133</v>
      </c>
      <c r="F105" s="32">
        <f t="shared" si="3"/>
        <v>96.771060937120652</v>
      </c>
      <c r="G105" s="26">
        <f>C106+C109+C112+C115+C116</f>
        <v>3986</v>
      </c>
    </row>
    <row r="106" spans="1:7" ht="15" customHeight="1">
      <c r="A106" s="18" t="s">
        <v>118</v>
      </c>
      <c r="B106" s="14" t="s">
        <v>310</v>
      </c>
      <c r="C106" s="16">
        <v>3576</v>
      </c>
      <c r="D106" s="34">
        <v>3634</v>
      </c>
      <c r="E106" s="31">
        <f t="shared" si="2"/>
        <v>-58</v>
      </c>
      <c r="F106" s="32">
        <f t="shared" si="3"/>
        <v>98.403962575674186</v>
      </c>
      <c r="G106" s="26">
        <f>C107+C108</f>
        <v>3576</v>
      </c>
    </row>
    <row r="107" spans="1:7" ht="15" customHeight="1">
      <c r="A107" s="19" t="s">
        <v>63</v>
      </c>
      <c r="B107" s="14" t="s">
        <v>311</v>
      </c>
      <c r="C107" s="16">
        <v>1851</v>
      </c>
      <c r="D107" s="34">
        <v>1884</v>
      </c>
      <c r="E107" s="31">
        <f t="shared" si="2"/>
        <v>-33</v>
      </c>
      <c r="F107" s="32">
        <f t="shared" si="3"/>
        <v>98.248407643312092</v>
      </c>
    </row>
    <row r="108" spans="1:7" ht="15" customHeight="1">
      <c r="A108" s="19" t="s">
        <v>121</v>
      </c>
      <c r="B108" s="14" t="s">
        <v>312</v>
      </c>
      <c r="C108" s="16">
        <v>1725</v>
      </c>
      <c r="D108" s="34">
        <v>1750</v>
      </c>
      <c r="E108" s="31">
        <f t="shared" si="2"/>
        <v>-25</v>
      </c>
      <c r="F108" s="32">
        <f t="shared" si="3"/>
        <v>98.571428571428584</v>
      </c>
    </row>
    <row r="109" spans="1:7" ht="15" customHeight="1">
      <c r="A109" s="18" t="s">
        <v>123</v>
      </c>
      <c r="B109" s="14" t="s">
        <v>313</v>
      </c>
      <c r="C109" s="16">
        <v>43</v>
      </c>
      <c r="D109" s="34">
        <v>43</v>
      </c>
      <c r="E109" s="31">
        <f t="shared" si="2"/>
        <v>0</v>
      </c>
      <c r="F109" s="32">
        <f t="shared" si="3"/>
        <v>100</v>
      </c>
      <c r="G109" s="26">
        <f>C110+C111</f>
        <v>43</v>
      </c>
    </row>
    <row r="110" spans="1:7" ht="15" customHeight="1">
      <c r="A110" s="19" t="s">
        <v>63</v>
      </c>
      <c r="B110" s="14" t="s">
        <v>314</v>
      </c>
      <c r="C110" s="16">
        <v>4</v>
      </c>
      <c r="D110" s="34">
        <v>4</v>
      </c>
      <c r="E110" s="31">
        <f t="shared" si="2"/>
        <v>0</v>
      </c>
      <c r="F110" s="32">
        <f t="shared" si="3"/>
        <v>100</v>
      </c>
    </row>
    <row r="111" spans="1:7" ht="15" customHeight="1">
      <c r="A111" s="19" t="s">
        <v>121</v>
      </c>
      <c r="B111" s="14" t="s">
        <v>315</v>
      </c>
      <c r="C111" s="16">
        <v>39</v>
      </c>
      <c r="D111" s="34">
        <v>39</v>
      </c>
      <c r="E111" s="31">
        <f t="shared" si="2"/>
        <v>0</v>
      </c>
      <c r="F111" s="32">
        <f t="shared" si="3"/>
        <v>100</v>
      </c>
    </row>
    <row r="112" spans="1:7" ht="15" customHeight="1">
      <c r="A112" s="37" t="s">
        <v>127</v>
      </c>
      <c r="B112" s="38" t="s">
        <v>316</v>
      </c>
      <c r="C112" s="39">
        <v>367</v>
      </c>
      <c r="D112" s="40">
        <v>442</v>
      </c>
      <c r="E112" s="41">
        <f t="shared" si="2"/>
        <v>-75</v>
      </c>
      <c r="F112" s="42">
        <f t="shared" si="3"/>
        <v>83.031674208144807</v>
      </c>
      <c r="G112" s="26">
        <f>C113+C114</f>
        <v>367</v>
      </c>
    </row>
    <row r="113" spans="1:7" ht="15" customHeight="1">
      <c r="A113" s="19" t="s">
        <v>63</v>
      </c>
      <c r="B113" s="14" t="s">
        <v>317</v>
      </c>
      <c r="C113" s="16">
        <v>48</v>
      </c>
      <c r="D113" s="34">
        <v>48</v>
      </c>
      <c r="E113" s="31">
        <f t="shared" si="2"/>
        <v>0</v>
      </c>
      <c r="F113" s="32">
        <f t="shared" si="3"/>
        <v>100</v>
      </c>
    </row>
    <row r="114" spans="1:7" ht="15" customHeight="1">
      <c r="A114" s="44" t="s">
        <v>121</v>
      </c>
      <c r="B114" s="38" t="s">
        <v>318</v>
      </c>
      <c r="C114" s="39">
        <v>319</v>
      </c>
      <c r="D114" s="40">
        <v>394</v>
      </c>
      <c r="E114" s="41">
        <f t="shared" si="2"/>
        <v>-75</v>
      </c>
      <c r="F114" s="42">
        <f t="shared" si="3"/>
        <v>80.964467005076145</v>
      </c>
    </row>
    <row r="115" spans="1:7" ht="15" customHeight="1">
      <c r="A115" s="18" t="s">
        <v>131</v>
      </c>
      <c r="B115" s="14" t="s">
        <v>319</v>
      </c>
      <c r="C115" s="16">
        <v>0</v>
      </c>
      <c r="D115" s="34">
        <v>0</v>
      </c>
      <c r="E115" s="31">
        <f t="shared" si="2"/>
        <v>0</v>
      </c>
      <c r="F115" s="32" t="e">
        <f t="shared" si="3"/>
        <v>#DIV/0!</v>
      </c>
    </row>
    <row r="116" spans="1:7" ht="15" customHeight="1">
      <c r="A116" s="18" t="s">
        <v>133</v>
      </c>
      <c r="B116" s="14" t="s">
        <v>320</v>
      </c>
      <c r="C116" s="16">
        <v>0</v>
      </c>
      <c r="D116" s="34">
        <v>0</v>
      </c>
      <c r="E116" s="31">
        <f t="shared" si="2"/>
        <v>0</v>
      </c>
      <c r="F116" s="32" t="e">
        <f t="shared" si="3"/>
        <v>#DIV/0!</v>
      </c>
    </row>
    <row r="117" spans="1:7" ht="15" customHeight="1">
      <c r="A117" s="17" t="s">
        <v>135</v>
      </c>
      <c r="B117" s="14" t="s">
        <v>321</v>
      </c>
      <c r="C117" s="16">
        <v>42</v>
      </c>
      <c r="D117" s="34">
        <v>0</v>
      </c>
      <c r="E117" s="31">
        <f t="shared" si="2"/>
        <v>42</v>
      </c>
      <c r="F117" s="32" t="e">
        <f t="shared" si="3"/>
        <v>#DIV/0!</v>
      </c>
    </row>
    <row r="118" spans="1:7" ht="24.75" customHeight="1">
      <c r="A118" s="43" t="s">
        <v>322</v>
      </c>
      <c r="B118" s="38" t="s">
        <v>323</v>
      </c>
      <c r="C118" s="39">
        <v>114</v>
      </c>
      <c r="D118" s="40">
        <v>451</v>
      </c>
      <c r="E118" s="41">
        <f t="shared" si="2"/>
        <v>-337</v>
      </c>
      <c r="F118" s="42">
        <f t="shared" si="3"/>
        <v>25.277161862527713</v>
      </c>
    </row>
    <row r="119" spans="1:7" ht="15" customHeight="1">
      <c r="A119" s="45" t="s">
        <v>183</v>
      </c>
      <c r="B119" s="38" t="s">
        <v>324</v>
      </c>
      <c r="C119" s="39">
        <v>38879</v>
      </c>
      <c r="D119" s="40">
        <v>34614</v>
      </c>
      <c r="E119" s="41">
        <f t="shared" si="2"/>
        <v>4265</v>
      </c>
      <c r="F119" s="42">
        <f t="shared" si="3"/>
        <v>112.32160397527011</v>
      </c>
      <c r="G119" s="26">
        <f>C120+C132+C133</f>
        <v>38879</v>
      </c>
    </row>
    <row r="120" spans="1:7" ht="15" customHeight="1">
      <c r="A120" s="43" t="s">
        <v>325</v>
      </c>
      <c r="B120" s="38" t="s">
        <v>326</v>
      </c>
      <c r="C120" s="39">
        <v>5357</v>
      </c>
      <c r="D120" s="40">
        <v>2776</v>
      </c>
      <c r="E120" s="41">
        <f t="shared" si="2"/>
        <v>2581</v>
      </c>
      <c r="F120" s="42">
        <f t="shared" si="3"/>
        <v>192.97550432276657</v>
      </c>
      <c r="G120" s="26">
        <f>C121+C122+C123+C124+C125+C126+C127+C128+C129+C130+C131</f>
        <v>5357</v>
      </c>
    </row>
    <row r="121" spans="1:7" ht="15" customHeight="1">
      <c r="A121" s="37" t="s">
        <v>200</v>
      </c>
      <c r="B121" s="38" t="s">
        <v>327</v>
      </c>
      <c r="C121" s="39">
        <v>3012</v>
      </c>
      <c r="D121" s="40">
        <v>2227</v>
      </c>
      <c r="E121" s="41">
        <f t="shared" si="2"/>
        <v>785</v>
      </c>
      <c r="F121" s="42">
        <f t="shared" si="3"/>
        <v>135.24921418949259</v>
      </c>
    </row>
    <row r="122" spans="1:7" ht="15" customHeight="1">
      <c r="A122" s="18" t="s">
        <v>202</v>
      </c>
      <c r="B122" s="14" t="s">
        <v>328</v>
      </c>
      <c r="C122" s="16">
        <v>0</v>
      </c>
      <c r="D122" s="34">
        <v>0</v>
      </c>
      <c r="E122" s="31">
        <f t="shared" si="2"/>
        <v>0</v>
      </c>
      <c r="F122" s="32" t="e">
        <f t="shared" si="3"/>
        <v>#DIV/0!</v>
      </c>
    </row>
    <row r="123" spans="1:7" ht="15" customHeight="1">
      <c r="A123" s="18" t="s">
        <v>204</v>
      </c>
      <c r="B123" s="14" t="s">
        <v>329</v>
      </c>
      <c r="C123" s="16">
        <v>0</v>
      </c>
      <c r="D123" s="34">
        <v>0</v>
      </c>
      <c r="E123" s="31">
        <f t="shared" si="2"/>
        <v>0</v>
      </c>
      <c r="F123" s="32" t="e">
        <f t="shared" si="3"/>
        <v>#DIV/0!</v>
      </c>
    </row>
    <row r="124" spans="1:7" ht="15" customHeight="1">
      <c r="A124" s="18" t="s">
        <v>206</v>
      </c>
      <c r="B124" s="14" t="s">
        <v>330</v>
      </c>
      <c r="C124" s="16">
        <v>0</v>
      </c>
      <c r="D124" s="34">
        <v>0</v>
      </c>
      <c r="E124" s="31">
        <f t="shared" si="2"/>
        <v>0</v>
      </c>
      <c r="F124" s="32" t="e">
        <f t="shared" si="3"/>
        <v>#DIV/0!</v>
      </c>
    </row>
    <row r="125" spans="1:7" ht="15" customHeight="1">
      <c r="A125" s="37" t="s">
        <v>208</v>
      </c>
      <c r="B125" s="38" t="s">
        <v>331</v>
      </c>
      <c r="C125" s="39">
        <v>2313</v>
      </c>
      <c r="D125" s="40">
        <v>517</v>
      </c>
      <c r="E125" s="41">
        <f t="shared" si="2"/>
        <v>1796</v>
      </c>
      <c r="F125" s="42">
        <f t="shared" si="3"/>
        <v>447.38878143133462</v>
      </c>
    </row>
    <row r="126" spans="1:7" ht="15" customHeight="1">
      <c r="A126" s="18" t="s">
        <v>210</v>
      </c>
      <c r="B126" s="14" t="s">
        <v>332</v>
      </c>
      <c r="C126" s="16">
        <v>0</v>
      </c>
      <c r="D126" s="34">
        <v>0</v>
      </c>
      <c r="E126" s="31">
        <f t="shared" si="2"/>
        <v>0</v>
      </c>
      <c r="F126" s="32" t="e">
        <f t="shared" si="3"/>
        <v>#DIV/0!</v>
      </c>
    </row>
    <row r="127" spans="1:7" ht="15" customHeight="1">
      <c r="A127" s="18" t="s">
        <v>212</v>
      </c>
      <c r="B127" s="14" t="s">
        <v>333</v>
      </c>
      <c r="C127" s="16">
        <v>32</v>
      </c>
      <c r="D127" s="34">
        <v>32</v>
      </c>
      <c r="E127" s="31">
        <f t="shared" si="2"/>
        <v>0</v>
      </c>
      <c r="F127" s="32">
        <f t="shared" si="3"/>
        <v>100</v>
      </c>
    </row>
    <row r="128" spans="1:7" ht="15" customHeight="1">
      <c r="A128" s="18" t="s">
        <v>214</v>
      </c>
      <c r="B128" s="14" t="s">
        <v>334</v>
      </c>
      <c r="C128" s="16">
        <v>0</v>
      </c>
      <c r="D128" s="34">
        <v>0</v>
      </c>
      <c r="E128" s="31">
        <f t="shared" si="2"/>
        <v>0</v>
      </c>
      <c r="F128" s="32" t="e">
        <f t="shared" si="3"/>
        <v>#DIV/0!</v>
      </c>
    </row>
    <row r="129" spans="1:7" ht="15" customHeight="1">
      <c r="A129" s="18" t="s">
        <v>216</v>
      </c>
      <c r="B129" s="14" t="s">
        <v>335</v>
      </c>
      <c r="C129" s="16">
        <v>0</v>
      </c>
      <c r="D129" s="34">
        <v>0</v>
      </c>
      <c r="E129" s="31">
        <f t="shared" si="2"/>
        <v>0</v>
      </c>
      <c r="F129" s="32" t="e">
        <f t="shared" si="3"/>
        <v>#DIV/0!</v>
      </c>
    </row>
    <row r="130" spans="1:7" ht="15" customHeight="1">
      <c r="A130" s="18" t="s">
        <v>218</v>
      </c>
      <c r="B130" s="14" t="s">
        <v>336</v>
      </c>
      <c r="C130" s="16">
        <v>0</v>
      </c>
      <c r="D130" s="34">
        <v>0</v>
      </c>
      <c r="E130" s="31">
        <f t="shared" si="2"/>
        <v>0</v>
      </c>
      <c r="F130" s="32" t="e">
        <f t="shared" si="3"/>
        <v>#DIV/0!</v>
      </c>
    </row>
    <row r="131" spans="1:7" ht="15" customHeight="1">
      <c r="A131" s="18" t="s">
        <v>220</v>
      </c>
      <c r="B131" s="14" t="s">
        <v>337</v>
      </c>
      <c r="C131" s="16">
        <v>0</v>
      </c>
      <c r="D131" s="34">
        <v>0</v>
      </c>
      <c r="E131" s="31">
        <f t="shared" si="2"/>
        <v>0</v>
      </c>
      <c r="F131" s="32" t="e">
        <f t="shared" si="3"/>
        <v>#DIV/0!</v>
      </c>
    </row>
    <row r="132" spans="1:7" ht="24.75" customHeight="1">
      <c r="A132" s="17" t="s">
        <v>185</v>
      </c>
      <c r="B132" s="14" t="s">
        <v>338</v>
      </c>
      <c r="C132" s="16">
        <v>33522</v>
      </c>
      <c r="D132" s="34">
        <v>31838</v>
      </c>
      <c r="E132" s="31">
        <f t="shared" si="2"/>
        <v>1684</v>
      </c>
      <c r="F132" s="32">
        <f t="shared" si="3"/>
        <v>105.28927696463346</v>
      </c>
    </row>
    <row r="133" spans="1:7" ht="15" customHeight="1">
      <c r="A133" s="17" t="s">
        <v>187</v>
      </c>
      <c r="B133" s="14" t="s">
        <v>339</v>
      </c>
      <c r="C133" s="16">
        <v>0</v>
      </c>
      <c r="D133" s="34">
        <v>0</v>
      </c>
      <c r="E133" s="31">
        <f t="shared" si="2"/>
        <v>0</v>
      </c>
      <c r="F133" s="32" t="e">
        <f t="shared" si="3"/>
        <v>#DIV/0!</v>
      </c>
    </row>
    <row r="134" spans="1:7" ht="15" customHeight="1">
      <c r="A134" s="15" t="s">
        <v>189</v>
      </c>
      <c r="B134" s="14" t="s">
        <v>340</v>
      </c>
      <c r="C134" s="16">
        <v>6590686</v>
      </c>
      <c r="D134" s="34">
        <v>6721629</v>
      </c>
      <c r="E134" s="31">
        <f>C134-D134</f>
        <v>-130943</v>
      </c>
      <c r="F134" s="32">
        <f>C134/D134*100</f>
        <v>98.051915688890304</v>
      </c>
      <c r="G134">
        <v>6590686</v>
      </c>
    </row>
    <row r="135" spans="1:7" ht="18" customHeight="1">
      <c r="A135" s="20"/>
      <c r="B135" s="20"/>
      <c r="C135" s="20"/>
    </row>
    <row r="136" spans="1:7" ht="14.25" customHeight="1">
      <c r="A136" s="21"/>
      <c r="B136" s="78"/>
      <c r="C136" s="78"/>
    </row>
    <row r="137" spans="1:7" ht="5.25" customHeight="1">
      <c r="A137" s="77"/>
      <c r="B137" s="77"/>
      <c r="C137" s="77"/>
    </row>
    <row r="138" spans="1:7" ht="16.5" customHeight="1">
      <c r="A138" s="73"/>
      <c r="B138" s="73"/>
      <c r="C138" s="73"/>
    </row>
    <row r="139" spans="1:7" ht="18" customHeight="1">
      <c r="A139" s="22"/>
      <c r="B139" s="75"/>
      <c r="C139" s="75"/>
    </row>
    <row r="140" spans="1:7" ht="21" customHeight="1">
      <c r="A140" s="74"/>
      <c r="B140" s="74"/>
      <c r="C140" s="74"/>
    </row>
    <row r="141" spans="1:7" ht="15" customHeight="1">
      <c r="A141" s="76"/>
      <c r="B141" s="76"/>
      <c r="C141" s="76"/>
    </row>
    <row r="142" spans="1:7" ht="14.45" customHeight="1">
      <c r="A142" s="23"/>
      <c r="B142" s="24"/>
      <c r="C142" s="24"/>
    </row>
  </sheetData>
  <autoFilter ref="A4:F134"/>
  <mergeCells count="8">
    <mergeCell ref="E3:F3"/>
    <mergeCell ref="A138:C138"/>
    <mergeCell ref="A140:C140"/>
    <mergeCell ref="B139:C139"/>
    <mergeCell ref="A1:C1"/>
    <mergeCell ref="A141:C141"/>
    <mergeCell ref="A137:C137"/>
    <mergeCell ref="B136:C136"/>
  </mergeCells>
  <phoneticPr fontId="8" type="noConversion"/>
  <pageMargins left="0.39" right="0.39" top="0.39" bottom="0.68" header="0.39" footer="0.39"/>
  <pageSetup paperSize="9" scale="72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2100-00-801</cp:lastModifiedBy>
  <cp:lastPrinted>2016-12-01T13:45:24Z</cp:lastPrinted>
  <dcterms:created xsi:type="dcterms:W3CDTF">2017-03-10T12:03:21Z</dcterms:created>
  <dcterms:modified xsi:type="dcterms:W3CDTF">2017-03-10T12:03:50Z</dcterms:modified>
</cp:coreProperties>
</file>